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195" windowHeight="8700"/>
  </bookViews>
  <sheets>
    <sheet name="МЕРОПРИЯТИЯ" sheetId="1" r:id="rId1"/>
    <sheet name="Приложение 2" sheetId="2" r:id="rId2"/>
    <sheet name="Прилож3" sheetId="3" r:id="rId3"/>
    <sheet name="приложение 4" sheetId="4" r:id="rId4"/>
    <sheet name="Приложение5" sheetId="6" r:id="rId5"/>
    <sheet name="Приложение6" sheetId="5" r:id="rId6"/>
    <sheet name="приложение7" sheetId="7" r:id="rId7"/>
    <sheet name="Приложение8" sheetId="8" r:id="rId8"/>
  </sheets>
  <definedNames>
    <definedName name="_xlnm.Print_Titles" localSheetId="0">МЕРОПРИЯТИЯ!$B:$C,МЕРОПРИЯТИЯ!$3:$7</definedName>
  </definedNames>
  <calcPr calcId="114210" fullCalcOnLoad="1"/>
</workbook>
</file>

<file path=xl/calcChain.xml><?xml version="1.0" encoding="utf-8"?>
<calcChain xmlns="http://schemas.openxmlformats.org/spreadsheetml/2006/main">
  <c r="D12" i="8"/>
  <c r="E12"/>
  <c r="F12"/>
  <c r="I12"/>
  <c r="J12"/>
  <c r="K12"/>
  <c r="N12"/>
  <c r="O12"/>
  <c r="S12"/>
  <c r="D14"/>
  <c r="I14"/>
  <c r="N14"/>
  <c r="O14"/>
  <c r="S14"/>
  <c r="D15"/>
  <c r="I15"/>
  <c r="N15"/>
  <c r="O15"/>
  <c r="S15"/>
  <c r="D16"/>
  <c r="I16"/>
  <c r="K16"/>
  <c r="N16"/>
  <c r="O16"/>
  <c r="S16"/>
  <c r="D17"/>
  <c r="I17"/>
  <c r="N17"/>
  <c r="O17"/>
  <c r="S17"/>
  <c r="D18"/>
  <c r="I18"/>
  <c r="K18"/>
  <c r="N18"/>
  <c r="O18"/>
  <c r="S18"/>
  <c r="D19"/>
  <c r="I19"/>
  <c r="K19"/>
  <c r="N19"/>
  <c r="O19"/>
  <c r="S19"/>
  <c r="D20"/>
  <c r="I20"/>
  <c r="K20"/>
  <c r="N20"/>
  <c r="O20"/>
  <c r="S20"/>
  <c r="D21"/>
  <c r="I21"/>
  <c r="K21"/>
  <c r="N21"/>
  <c r="O21"/>
  <c r="S21"/>
  <c r="D22"/>
  <c r="I22"/>
  <c r="K22"/>
  <c r="N22"/>
  <c r="O22"/>
  <c r="S22"/>
  <c r="D23"/>
  <c r="I23"/>
  <c r="N23"/>
  <c r="O23"/>
  <c r="S23"/>
  <c r="D24"/>
  <c r="I24"/>
  <c r="J24"/>
  <c r="K24"/>
  <c r="N24"/>
  <c r="O24"/>
  <c r="S24"/>
  <c r="D11" i="7"/>
  <c r="E11"/>
  <c r="I11"/>
  <c r="S11"/>
  <c r="S12"/>
  <c r="S13"/>
  <c r="D11" i="5"/>
  <c r="E11"/>
  <c r="I11"/>
  <c r="J11"/>
  <c r="N11"/>
  <c r="O11"/>
  <c r="S11"/>
  <c r="D12"/>
  <c r="E12"/>
  <c r="I12"/>
  <c r="J12"/>
  <c r="N12"/>
  <c r="O12"/>
  <c r="S12"/>
  <c r="D13"/>
  <c r="E13"/>
  <c r="I13"/>
  <c r="S13"/>
  <c r="D14"/>
  <c r="E14"/>
  <c r="I14"/>
  <c r="S14"/>
  <c r="D15"/>
  <c r="E15"/>
  <c r="S15"/>
  <c r="D16"/>
  <c r="E16"/>
  <c r="S16"/>
  <c r="D17"/>
  <c r="E17"/>
  <c r="I17"/>
  <c r="J17"/>
  <c r="N17"/>
  <c r="O17"/>
  <c r="S17"/>
  <c r="D18"/>
  <c r="E18"/>
  <c r="D19"/>
  <c r="E19"/>
  <c r="S19"/>
  <c r="D20"/>
  <c r="E20"/>
  <c r="I20"/>
  <c r="J20"/>
  <c r="N20"/>
  <c r="O20"/>
  <c r="S20"/>
  <c r="D21"/>
  <c r="E21"/>
  <c r="S21"/>
  <c r="D22"/>
  <c r="E22"/>
  <c r="S22"/>
  <c r="D23"/>
  <c r="E23"/>
  <c r="S23"/>
  <c r="D24"/>
  <c r="E24"/>
  <c r="S24"/>
  <c r="D25"/>
  <c r="E25"/>
  <c r="I25"/>
  <c r="J25"/>
  <c r="N25"/>
  <c r="O25"/>
  <c r="S25"/>
  <c r="D26"/>
  <c r="E26"/>
  <c r="S26"/>
  <c r="D27"/>
  <c r="E27"/>
  <c r="S27"/>
  <c r="D28"/>
  <c r="E28"/>
  <c r="S28"/>
  <c r="D29"/>
  <c r="E29"/>
  <c r="S29"/>
  <c r="D30"/>
  <c r="E30"/>
  <c r="S30"/>
  <c r="D31"/>
  <c r="E31"/>
  <c r="S31"/>
  <c r="D32"/>
  <c r="E32"/>
  <c r="I32"/>
  <c r="J32"/>
  <c r="N32"/>
  <c r="O32"/>
  <c r="S32"/>
  <c r="D33"/>
  <c r="E33"/>
  <c r="I33"/>
  <c r="S33"/>
  <c r="D34"/>
  <c r="E34"/>
  <c r="S34"/>
  <c r="D35"/>
  <c r="E35"/>
  <c r="S35"/>
  <c r="D36"/>
  <c r="E36"/>
  <c r="S36"/>
  <c r="D37"/>
  <c r="E37"/>
  <c r="S37"/>
  <c r="D38"/>
  <c r="E38"/>
  <c r="S38"/>
  <c r="D39"/>
  <c r="E39"/>
  <c r="I39"/>
  <c r="J39"/>
  <c r="N39"/>
  <c r="O39"/>
  <c r="S39"/>
  <c r="D40"/>
  <c r="E40"/>
  <c r="S40"/>
  <c r="D41"/>
  <c r="E41"/>
  <c r="I41"/>
  <c r="J41"/>
  <c r="N41"/>
  <c r="O41"/>
  <c r="S41"/>
  <c r="D42"/>
  <c r="E42"/>
  <c r="S42"/>
  <c r="D43"/>
  <c r="E43"/>
  <c r="I43"/>
  <c r="J43"/>
  <c r="N43"/>
  <c r="O43"/>
  <c r="S43"/>
  <c r="D44"/>
  <c r="E44"/>
  <c r="S44"/>
  <c r="D45"/>
  <c r="E45"/>
  <c r="I45"/>
  <c r="S45"/>
  <c r="D46"/>
  <c r="E46"/>
  <c r="D47"/>
  <c r="E47"/>
  <c r="I47"/>
  <c r="N47"/>
  <c r="O47"/>
  <c r="S47"/>
  <c r="D48"/>
  <c r="E48"/>
  <c r="S48"/>
  <c r="D49"/>
  <c r="E49"/>
  <c r="I49"/>
  <c r="J49"/>
  <c r="N49"/>
  <c r="O49"/>
  <c r="S49"/>
  <c r="D50"/>
  <c r="E50"/>
  <c r="S50"/>
  <c r="D51"/>
  <c r="E51"/>
  <c r="S51"/>
  <c r="D52"/>
  <c r="E52"/>
  <c r="I52"/>
  <c r="J52"/>
  <c r="N52"/>
  <c r="O52"/>
  <c r="S52"/>
  <c r="D53"/>
  <c r="E53"/>
  <c r="S53"/>
  <c r="D54"/>
  <c r="E54"/>
  <c r="I54"/>
  <c r="J54"/>
  <c r="N54"/>
  <c r="O54"/>
  <c r="S54"/>
  <c r="D55"/>
  <c r="E55"/>
  <c r="S55"/>
  <c r="D56"/>
  <c r="E56"/>
  <c r="D57"/>
  <c r="E57"/>
  <c r="I57"/>
  <c r="J57"/>
  <c r="D58"/>
  <c r="E58"/>
  <c r="D59"/>
  <c r="E59"/>
  <c r="I59"/>
  <c r="J59"/>
  <c r="D60"/>
  <c r="E60"/>
  <c r="D61"/>
  <c r="E61"/>
  <c r="I61"/>
  <c r="J61"/>
  <c r="D62"/>
  <c r="E62"/>
  <c r="D63"/>
  <c r="E63"/>
  <c r="I63"/>
  <c r="J63"/>
  <c r="N63"/>
  <c r="O63"/>
  <c r="D64"/>
  <c r="E64"/>
  <c r="D65"/>
  <c r="E65"/>
  <c r="D66"/>
  <c r="E66"/>
  <c r="D11" i="6"/>
  <c r="E11"/>
  <c r="F11"/>
  <c r="I11"/>
  <c r="J11"/>
  <c r="N11"/>
  <c r="O11"/>
  <c r="P11"/>
  <c r="Q11"/>
  <c r="R11"/>
  <c r="S11"/>
  <c r="T11"/>
  <c r="U11"/>
  <c r="V11"/>
  <c r="W11"/>
  <c r="X11"/>
  <c r="Y11"/>
  <c r="Z11"/>
  <c r="AA11"/>
  <c r="AB11"/>
  <c r="AC11"/>
  <c r="AD11"/>
  <c r="AH11"/>
  <c r="I12"/>
  <c r="AH12"/>
  <c r="I13"/>
  <c r="AH13"/>
  <c r="I14"/>
  <c r="AH14"/>
  <c r="D15"/>
  <c r="AH15"/>
  <c r="I16"/>
  <c r="AH16"/>
  <c r="I17"/>
  <c r="AH17"/>
  <c r="I18"/>
  <c r="AH18"/>
  <c r="I19"/>
  <c r="AH19"/>
  <c r="I20"/>
  <c r="AH20"/>
  <c r="I21"/>
  <c r="AH21"/>
  <c r="I22"/>
  <c r="AH22"/>
  <c r="I23"/>
  <c r="AH23"/>
  <c r="I24"/>
  <c r="AH24"/>
  <c r="I25"/>
  <c r="AH25"/>
  <c r="I26"/>
  <c r="AH26"/>
  <c r="I27"/>
  <c r="AH27"/>
  <c r="I28"/>
  <c r="AH28"/>
  <c r="I29"/>
  <c r="AH29"/>
  <c r="I30"/>
  <c r="AH30"/>
  <c r="I31"/>
  <c r="AH31"/>
  <c r="D13" i="4"/>
  <c r="E13"/>
  <c r="I13"/>
  <c r="J13"/>
  <c r="S13"/>
  <c r="D15"/>
  <c r="S15"/>
  <c r="D16"/>
  <c r="S16"/>
  <c r="D17"/>
  <c r="S17"/>
  <c r="S18"/>
  <c r="D19"/>
  <c r="S19"/>
  <c r="D20"/>
  <c r="S20"/>
  <c r="D21"/>
  <c r="S21"/>
  <c r="D22"/>
  <c r="S22"/>
  <c r="D23"/>
  <c r="S23"/>
  <c r="D24"/>
  <c r="S24"/>
  <c r="S25"/>
  <c r="S26"/>
  <c r="S27"/>
  <c r="S28"/>
  <c r="S29"/>
  <c r="S30"/>
  <c r="D12" i="3"/>
  <c r="E12"/>
  <c r="F12"/>
  <c r="I12"/>
  <c r="J12"/>
  <c r="K12"/>
  <c r="N12"/>
  <c r="O12"/>
  <c r="S12"/>
  <c r="D14"/>
  <c r="I14"/>
  <c r="S14"/>
  <c r="D15"/>
  <c r="I15"/>
  <c r="S15"/>
  <c r="D16"/>
  <c r="I16"/>
  <c r="S16"/>
  <c r="D17"/>
  <c r="E17"/>
  <c r="I17"/>
  <c r="S17"/>
  <c r="D18"/>
  <c r="I18"/>
  <c r="S18"/>
  <c r="D19"/>
  <c r="I19"/>
  <c r="S19"/>
  <c r="D20"/>
  <c r="I20"/>
  <c r="S20"/>
  <c r="D21"/>
  <c r="I21"/>
  <c r="S21"/>
  <c r="D22"/>
  <c r="I22"/>
  <c r="S22"/>
  <c r="D23"/>
  <c r="I23"/>
  <c r="S23"/>
  <c r="I24"/>
  <c r="S24"/>
  <c r="I25"/>
  <c r="S25"/>
  <c r="I26"/>
  <c r="S26"/>
  <c r="I27"/>
  <c r="S27"/>
  <c r="I28"/>
  <c r="S28"/>
  <c r="I29"/>
  <c r="S29"/>
  <c r="I30"/>
  <c r="S30"/>
  <c r="I31"/>
  <c r="S31"/>
  <c r="I32"/>
  <c r="S32"/>
  <c r="S33"/>
  <c r="D12" i="2"/>
  <c r="E12"/>
  <c r="I12"/>
  <c r="J12"/>
  <c r="N12"/>
  <c r="O12"/>
  <c r="S12"/>
  <c r="S14"/>
  <c r="S15"/>
  <c r="S10" i="1"/>
  <c r="D11"/>
  <c r="E11"/>
  <c r="I11"/>
  <c r="S11"/>
  <c r="E12"/>
  <c r="S12"/>
  <c r="D13"/>
  <c r="S13"/>
  <c r="S14"/>
  <c r="U14"/>
  <c r="V14"/>
  <c r="W14"/>
  <c r="X14"/>
  <c r="Y14"/>
  <c r="D15"/>
  <c r="E15"/>
  <c r="F15"/>
  <c r="I15"/>
  <c r="J15"/>
  <c r="K15"/>
  <c r="N15"/>
  <c r="O15"/>
  <c r="S15"/>
  <c r="T15"/>
  <c r="U15"/>
  <c r="V15"/>
  <c r="W15"/>
  <c r="X15"/>
  <c r="Y15"/>
  <c r="U16"/>
  <c r="V16"/>
  <c r="W16"/>
  <c r="X16"/>
  <c r="Y16"/>
  <c r="S17"/>
  <c r="U17"/>
  <c r="V17"/>
  <c r="W17"/>
  <c r="X17"/>
  <c r="Y17"/>
  <c r="D18"/>
  <c r="E18"/>
  <c r="I18"/>
  <c r="J18"/>
  <c r="K18"/>
  <c r="N18"/>
  <c r="O18"/>
  <c r="S18"/>
  <c r="U19"/>
  <c r="V19"/>
  <c r="W19"/>
  <c r="X19"/>
  <c r="Y19"/>
  <c r="D20"/>
  <c r="S20"/>
  <c r="D21"/>
  <c r="E21"/>
  <c r="F21"/>
  <c r="I21"/>
  <c r="J21"/>
  <c r="K21"/>
  <c r="N21"/>
  <c r="O21"/>
  <c r="S21"/>
  <c r="T21"/>
  <c r="U21"/>
  <c r="V21"/>
  <c r="W21"/>
  <c r="X21"/>
  <c r="Y21"/>
  <c r="U22"/>
  <c r="V22"/>
  <c r="W22"/>
  <c r="X22"/>
  <c r="Y22"/>
  <c r="S23"/>
  <c r="S24"/>
  <c r="D25"/>
  <c r="E25"/>
  <c r="I25"/>
  <c r="J25"/>
  <c r="N25"/>
  <c r="O25"/>
  <c r="S25"/>
  <c r="D26"/>
  <c r="E26"/>
  <c r="F26"/>
  <c r="I26"/>
  <c r="J26"/>
  <c r="K26"/>
  <c r="N26"/>
  <c r="O26"/>
  <c r="S26"/>
  <c r="U26"/>
  <c r="V26"/>
  <c r="W26"/>
  <c r="X26"/>
  <c r="Y26"/>
</calcChain>
</file>

<file path=xl/sharedStrings.xml><?xml version="1.0" encoding="utf-8"?>
<sst xmlns="http://schemas.openxmlformats.org/spreadsheetml/2006/main" count="572" uniqueCount="227">
  <si>
    <t xml:space="preserve">III. Перечень мероприятий ДЦП
</t>
  </si>
  <si>
    <t>№</t>
  </si>
  <si>
    <t>Цель, задачи, 
наименование мероприятий</t>
  </si>
  <si>
    <t>ГРБС
Исполнитель; сроки исполнения</t>
  </si>
  <si>
    <t>Финансовые затраты, тыс.руб.</t>
  </si>
  <si>
    <t>Итого</t>
  </si>
  <si>
    <t>Количество созданных рабочих мест</t>
  </si>
  <si>
    <t>2011 год</t>
  </si>
  <si>
    <t>2012 год</t>
  </si>
  <si>
    <t>2013 год</t>
  </si>
  <si>
    <t>2010-2020 год</t>
  </si>
  <si>
    <t>Всего</t>
  </si>
  <si>
    <t>бюджет</t>
  </si>
  <si>
    <t>внебюдж.</t>
  </si>
  <si>
    <t>местный</t>
  </si>
  <si>
    <t>областной</t>
  </si>
  <si>
    <t>федеральный</t>
  </si>
  <si>
    <t xml:space="preserve">Цель: Создание условий для реализации прав и потребностей граждан в получении доступной и качественной медицинской помощи, формирование здорового образа жизни                       </t>
  </si>
  <si>
    <t>Задача 1: Укрепление и развитие материально-технической базы муниципальных учреждений здравоохранения</t>
  </si>
  <si>
    <r>
      <t xml:space="preserve">Строительство
</t>
    </r>
    <r>
      <rPr>
        <b/>
        <sz val="10"/>
        <rFont val="Times New Roman"/>
        <family val="1"/>
        <charset val="204"/>
      </rPr>
      <t>таблица 1</t>
    </r>
  </si>
  <si>
    <t>Департамент градостроительной деятельности мэрии г.о. Тольятти
2011-2013 гг.</t>
  </si>
  <si>
    <r>
      <t xml:space="preserve">Капитальный ремонт зданий и сооружений </t>
    </r>
    <r>
      <rPr>
        <b/>
        <sz val="10"/>
        <rFont val="Times New Roman"/>
        <family val="1"/>
        <charset val="204"/>
      </rPr>
      <t>таблица 2</t>
    </r>
  </si>
  <si>
    <t>Департамент здравоохранения мэрии г.о.Тольятти
2011-2013 гг.</t>
  </si>
  <si>
    <r>
      <t xml:space="preserve">Разработка проектной и сметной документации
</t>
    </r>
    <r>
      <rPr>
        <b/>
        <sz val="10"/>
        <rFont val="Times New Roman"/>
        <family val="1"/>
        <charset val="204"/>
      </rPr>
      <t>таблица 3</t>
    </r>
  </si>
  <si>
    <t>Департамент здравоохранения мэрии г.о. Тольятти, 2011-2012 гг.</t>
  </si>
  <si>
    <r>
      <t xml:space="preserve">Оснащение медицинским оборудованием </t>
    </r>
    <r>
      <rPr>
        <b/>
        <sz val="10"/>
        <rFont val="Times New Roman"/>
        <family val="1"/>
        <charset val="204"/>
      </rPr>
      <t>таблица 4</t>
    </r>
  </si>
  <si>
    <r>
      <t xml:space="preserve">Оснащение технологическим оборудованием
</t>
    </r>
    <r>
      <rPr>
        <b/>
        <sz val="10"/>
        <rFont val="Times New Roman"/>
        <family val="1"/>
        <charset val="204"/>
      </rPr>
      <t>таблица 5</t>
    </r>
  </si>
  <si>
    <t>Департамент здравоохранения мэрии г.о.Тольятти
2012-2013 гг.</t>
  </si>
  <si>
    <t>Итого по задаче 1</t>
  </si>
  <si>
    <t>Задача 2: Укрепление кадрового потенциала</t>
  </si>
  <si>
    <r>
      <t xml:space="preserve">Повышение квалификации врачей, среднего медицинского персонала
</t>
    </r>
    <r>
      <rPr>
        <b/>
        <sz val="10"/>
        <rFont val="Times New Roman"/>
        <family val="1"/>
        <charset val="204"/>
      </rPr>
      <t>таблица 6</t>
    </r>
  </si>
  <si>
    <t>Департамент здравоохранения мэрии г.о.Тольятти 
2011-2013 гг.</t>
  </si>
  <si>
    <t>Итого по задаче 2</t>
  </si>
  <si>
    <t xml:space="preserve">Задача 3: Совершенствование системы управления здравоохранением городского округа Тольятти  </t>
  </si>
  <si>
    <r>
      <t xml:space="preserve"> Персонифицированный учет оказанных медицинских услуг, возможность ведения электронной медицинской карты гражданина, запись к врачу в электронном виде,  обмен телемедицинскими данными, а также внедрение систем электронного документооборота 
</t>
    </r>
    <r>
      <rPr>
        <b/>
        <sz val="10"/>
        <color indexed="8"/>
        <rFont val="Times New Roman"/>
        <family val="1"/>
        <charset val="204"/>
      </rPr>
      <t>таблица 7</t>
    </r>
  </si>
  <si>
    <t>Итого по задаче 3</t>
  </si>
  <si>
    <t xml:space="preserve">Задача 4: Внедрение стандартов оказания медицинской помощи </t>
  </si>
  <si>
    <r>
      <t xml:space="preserve">Проведение тромболизиса на этапе скорой медицинской помощи
</t>
    </r>
    <r>
      <rPr>
        <b/>
        <sz val="10"/>
        <color indexed="8"/>
        <rFont val="Times New Roman"/>
        <family val="1"/>
        <charset val="204"/>
      </rPr>
      <t>таблица 8</t>
    </r>
  </si>
  <si>
    <r>
      <t xml:space="preserve">Лечение острого коронарного синдрома с проведением стентирования в МУЗ Городская больница №2 им.В.В.Баныкина
</t>
    </r>
    <r>
      <rPr>
        <b/>
        <sz val="10"/>
        <color indexed="8"/>
        <rFont val="Times New Roman"/>
        <family val="1"/>
        <charset val="204"/>
      </rPr>
      <t>таблица 9</t>
    </r>
  </si>
  <si>
    <t>Департамент здравоохранения мэрии г.о.Тольятти</t>
  </si>
  <si>
    <t>Итого по задаче 4</t>
  </si>
  <si>
    <t>ИТОГО по программе:</t>
  </si>
  <si>
    <t>Заместитель руководителя департамента</t>
  </si>
  <si>
    <t>Даниленко 637248</t>
  </si>
  <si>
    <t>Строительство</t>
  </si>
  <si>
    <t>№ п.п.</t>
  </si>
  <si>
    <t>Цель, задачи, наименование мероприятий</t>
  </si>
  <si>
    <t xml:space="preserve">2012 год </t>
  </si>
  <si>
    <t>Задача 1: Укрепление и развитие материально-технической базы  муниципальных учреждений здравоохранения</t>
  </si>
  <si>
    <t>1.1.</t>
  </si>
  <si>
    <t>Муниципальное учреждение здравоохранения Городская больница № 2 имени В. В. Баныкина (реконструкция лечебного корпуса под центр сердечно-сосудистой хирургии в квартале 78 Центрального района, в том числе проектно-изыскательские работы), в городском округе</t>
  </si>
  <si>
    <t>Департамент градостроительной деятельности  мэрии городского округа Тольятти 2011г.</t>
  </si>
  <si>
    <t>1.2.</t>
  </si>
  <si>
    <t>Строительство объекта здравоохранения  (поликлиники)и объекта начального общего и среднего общего образования (центра дополнительного образования) на базе незавершенного строительством объекта 29-Ш-2 в 16 квартале Автозаводского района</t>
  </si>
  <si>
    <t>1.3.</t>
  </si>
  <si>
    <t>Проектирование и строительство поликлиники в 19 квартале Автозаводского района</t>
  </si>
  <si>
    <t xml:space="preserve">Капитальный ремонт зданий и сооружений </t>
  </si>
  <si>
    <t>Департамент здравоохранения мэрии г.о. Тольятти, 2011-2013 гг.</t>
  </si>
  <si>
    <t>в том числе: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</si>
  <si>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</si>
  <si>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</si>
  <si>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</si>
  <si>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</si>
  <si>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</si>
  <si>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</si>
  <si>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</si>
  <si>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</si>
  <si>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</si>
  <si>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</si>
  <si>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</si>
  <si>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</si>
  <si>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</si>
  <si>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</si>
  <si>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</si>
  <si>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</si>
  <si>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</si>
  <si>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</si>
  <si>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</si>
  <si>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</si>
  <si>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Разработка проектной и сметной документации</t>
  </si>
  <si>
    <t>3.1.</t>
  </si>
  <si>
    <t>Муниципальное бюджетное учреждение здравоохранения городского округа Тольятти "Городская клиническая больница № 1"</t>
  </si>
  <si>
    <t>3.2.</t>
  </si>
  <si>
    <t>Муниципальное бюджетное учреждение здравоохранения городского округа Тольятти "Городская больница №2 им. В.В. Баныкина"</t>
  </si>
  <si>
    <t>3.3.</t>
  </si>
  <si>
    <t>Муниципальное бюджетное учреждение здравоохранения городского округа Тольятти Городская больница № 4</t>
  </si>
  <si>
    <t>3.4.</t>
  </si>
  <si>
    <t>Муниципальное бюджетное учреждение здравоохранения Клиническая больница №5 городского округа Тольятти</t>
  </si>
  <si>
    <t>3.5.</t>
  </si>
  <si>
    <t xml:space="preserve">Муниципальное бюджетное учреждение здравоохранения городского округа Тольятти Городская детская больница 
№ 1
</t>
  </si>
  <si>
    <t>3.6.</t>
  </si>
  <si>
    <t>Муниципальное бюджетное учреждение здравоохранения городского округа Тольятти"Городская инфекционная больница"</t>
  </si>
  <si>
    <t>3.7.</t>
  </si>
  <si>
    <t>Муниципальное бюджетное учреждение здравоохранения городского округа Тольятти "Поликлиника №1»</t>
  </si>
  <si>
    <t>3.8.</t>
  </si>
  <si>
    <t>Муниципальное бюджетное учреждение здравоохранения городского округа Тольятти "Городская поликлиника №2"</t>
  </si>
  <si>
    <t>3.9.</t>
  </si>
  <si>
    <t>Муниципальное бюджетное учреждение здравоохранения городского округа Тольятти "Городская клиническая поликлиника №3"</t>
  </si>
  <si>
    <t>3.10.</t>
  </si>
  <si>
    <t>Муниципальное бюджетное учреждение здравоохранения городского округа Тольятти Городская поликлиника № 4</t>
  </si>
  <si>
    <t>3.11.</t>
  </si>
  <si>
    <t>Муниципальное бюджетное учреждение здравоохранения городского округа Тольятти Стоматологическая поликлиника №1</t>
  </si>
  <si>
    <t>3.12.</t>
  </si>
  <si>
    <t>Муниципальное бюджетное учреждение здравоохранения городского округа Тольятти Стоматологическая поликлиника №2</t>
  </si>
  <si>
    <t>3.13.</t>
  </si>
  <si>
    <t>Муниципальное бюджетное учреждение здравоохранения городского округа Тольятти "Стоматологическая поликлиника №3"</t>
  </si>
  <si>
    <t>Муниципальное бюджетное учреждение здравоохранения городского округа Тольятти "Детский санаторий "Алые паруса"</t>
  </si>
  <si>
    <t>Муниципальное бюджетное учреждение здравоохранения городского округа Тольятти "Детский санаторий "Бережок"</t>
  </si>
  <si>
    <t>3.14.</t>
  </si>
  <si>
    <t>Муниципальное бюджетное учреждение здравоохранения  "Дом ребенка специализированный" городского округа Тольятти</t>
  </si>
  <si>
    <t>3.15.</t>
  </si>
  <si>
    <t>Муниципальное бюджетное учреждение
здравоохранения "Центр восттанивительной медицины и реабилитации "Ариадна"</t>
  </si>
  <si>
    <t>Оснащение технологическим оборудованием</t>
  </si>
  <si>
    <t xml:space="preserve">Мероприятия 1.  Приведение материально-технической базы указанных учреждений здравоохранения (оснащение оборудованием, транспортом, проведение капитального ремонта) в соответствие с требованиями порядков оказания медицинской помощи.               </t>
  </si>
  <si>
    <t>Департамент здравоохранения мэрии г.о. Тольятти
2012-2013 гг.</t>
  </si>
  <si>
    <t>5.1.</t>
  </si>
  <si>
    <t>Приобретение, монтаж  больничных лифтов</t>
  </si>
  <si>
    <t>Приобретение, монтаж кислородного газификатора</t>
  </si>
  <si>
    <t>Приобретение, монтаж бойлера</t>
  </si>
  <si>
    <t>Приобретение, монтаж автономных источников энергоснабжения</t>
  </si>
  <si>
    <t>5.2.</t>
  </si>
  <si>
    <t>Приобретение, монтаж грузового малого лифта</t>
  </si>
  <si>
    <t>5.3.</t>
  </si>
  <si>
    <t>Приобретение, монтажбольничных лифтов</t>
  </si>
  <si>
    <t>Приобретение, монтаж пассажирских лифтов</t>
  </si>
  <si>
    <t>Приобретение, монтаж технологического оборудования для пищеблоков (холодильное оборудование, печи, котлы)</t>
  </si>
  <si>
    <t>5.4.</t>
  </si>
  <si>
    <t>Приобретение, монтаж больничных лифтов</t>
  </si>
  <si>
    <t>Приобретение, монтаж грузового большого лифта</t>
  </si>
  <si>
    <t>Приобретение, монтаж  технологического оборудования для прачечных (стиральные машины, гладильные катки)</t>
  </si>
  <si>
    <t>5.5.</t>
  </si>
  <si>
    <t>Приобретение, монтаж  пассажирских лифтов</t>
  </si>
  <si>
    <t>Приобретение, монтаж  грузового малого лифта</t>
  </si>
  <si>
    <t>Приобретение, монтаж технологического оборудования для прачечных (стиральные машины, гладильные катки)</t>
  </si>
  <si>
    <t>5.6.</t>
  </si>
  <si>
    <t>5.7.</t>
  </si>
  <si>
    <t>5.8.</t>
  </si>
  <si>
    <t>5.9.</t>
  </si>
  <si>
    <t>5.10.</t>
  </si>
  <si>
    <t>Приобретение и монтаж подъемников для маломобильных граждан</t>
  </si>
  <si>
    <t>5.11.</t>
  </si>
  <si>
    <t>5.12.</t>
  </si>
  <si>
    <t>Приобретение, монтаж технологического оборудования для пищеблоков (100% замена оборудования)</t>
  </si>
  <si>
    <t>5.13.</t>
  </si>
  <si>
    <t>5.14.</t>
  </si>
  <si>
    <t>5.15.</t>
  </si>
  <si>
    <t>5.16.</t>
  </si>
  <si>
    <t>Приобретение автомобилей скорой ГАЗ-32214
(20 скорых по цене 1600 тыс.руб.)</t>
  </si>
  <si>
    <t>Приобретение реанимобилей
(2 реанимобиля по цене 2200тыс.руб.)</t>
  </si>
  <si>
    <t xml:space="preserve"> Даниленко 637248</t>
  </si>
  <si>
    <t>Оснащение медицинским оборудованием</t>
  </si>
  <si>
    <t>2013 годы</t>
  </si>
  <si>
    <t xml:space="preserve">
Оснащение медицинским оборудованием</t>
  </si>
  <si>
    <t>Департамент здравоохранения мэрии г.о. Тольятти 2011-2013гг.</t>
  </si>
  <si>
    <t>4.1.</t>
  </si>
  <si>
    <t>4.2.</t>
  </si>
  <si>
    <t>4.3.</t>
  </si>
  <si>
    <t>4.4.</t>
  </si>
  <si>
    <t xml:space="preserve">МУЗ Клиническая больница № 5 городского округа Тольятти
(2011 год - софинансирование расходных обязательств по оснащению медицинским  оборудованием МУЗ КБ№5, оказывающего медицинскую помощь по лечению онкологических больных). 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</si>
  <si>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</si>
  <si>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</si>
  <si>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</si>
  <si>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</si>
  <si>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</si>
  <si>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</si>
  <si>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</si>
  <si>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</si>
  <si>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</si>
  <si>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</si>
  <si>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</si>
  <si>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</si>
  <si>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</si>
  <si>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</si>
  <si>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</si>
  <si>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</si>
  <si>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Повышение квалификации врачей, среднего медицинского персонала</t>
  </si>
  <si>
    <t>Департамент здравоохранения мэрии г.о. Тольятти, 
2011-2013 гг.</t>
  </si>
  <si>
    <t>6.1.</t>
  </si>
  <si>
    <t>6.2.</t>
  </si>
  <si>
    <t>Информатизация здравоохранения</t>
  </si>
  <si>
    <t>Персонифицированный учет оказанных медицинских услуг, возможность ведения электронной медицинской карты гражданина, запись к врачу в электронном виде,  обмен телемедицинскими данными, а также внедрение систем электронного документооборота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</si>
  <si>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</si>
  <si>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</si>
  <si>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</si>
  <si>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</si>
  <si>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</si>
  <si>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</si>
  <si>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</si>
  <si>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</si>
  <si>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</si>
  <si>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</si>
  <si>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</si>
  <si>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Муниципальное бюджетное учреждение здравоохранения городского округа Тольятти «Центр восстановительной медицины и реабилитации «Ариадна»</t>
  </si>
  <si>
    <t>Муниципальное бюджетное учреждение здравоохранения Тольятти Стоматологическая поликлиника №1</t>
  </si>
  <si>
    <t>Муниципальное бюджетное учреждение здравоохраненияСтоматологическая поликлиника №2</t>
  </si>
  <si>
    <t>Муниципальное бюджетное учреждение здравоохранения городского округа   Тольятти Городской врачебно-физкультурный диспансер</t>
  </si>
  <si>
    <t>Муниципальное бюджетное учреждение здравоохранения городского округа  "Детский санаторий "Алые паруса"</t>
  </si>
  <si>
    <t>Муниципальное бюджетное учреждение здравоохранения городского округа  Детский санаторий  "Лесной голосок"</t>
  </si>
  <si>
    <t>Муниципальное бюджетное учреждение здравоохранения городского округа  "Детский санаторий  "Бережок"</t>
  </si>
  <si>
    <t>Муниципальное бюджетное учреждение здравоохранения городского округа  Тольятти Городская станция скорой медицинской помощи</t>
  </si>
  <si>
    <t>Муниципальное бюджетное учреждение здравоохранения городского округа Тольятти Городская поликлиника №4</t>
  </si>
  <si>
    <t>Муниципальное бюджетное учреждение здравоохранения городского округа ТольяттиГородская станция скорой медицинской помощи</t>
  </si>
  <si>
    <t>Муниципальное бюджетное учреждение здравоохранения городского округа ТольяттиСтоматологическая поликлиника № 1</t>
  </si>
  <si>
    <t>Муниципальное бюджетное учреждение здравоохранения городского округа Тольятти Стоматологическая поликлиника № 2</t>
  </si>
  <si>
    <t>Муниципальное бюджетное учреждение здравоохранения городского округа Тольятти«Стоматологическая поликлиника № 3»</t>
  </si>
  <si>
    <t>Муниципальное бюджетное учреждение здравоохранения городского округа Тольятти Городской врачебно-физкультурный диспансер</t>
  </si>
  <si>
    <t>Муниципальное бюджетное учреждение здравоохранения городского округа Тольятти"Стоматологическая поликлиника №1"</t>
  </si>
  <si>
    <t xml:space="preserve">врачи - стоимость обучения 12400 руб.
(2011 г. - 566 чел., 2012г. - 9 чел., 2013 г. - 10 чел.) </t>
  </si>
  <si>
    <t>средний медицинский персонал - стоимость обучения 5215 руб. (2011г. - 708 чел., 2012 г. - 37 чел., 2013 г. - 35 чел.)</t>
  </si>
  <si>
    <t>Муниципальное бюджетное учреждение здравоохранения городского округа  «Детский санаторий «Алые паруса»</t>
  </si>
  <si>
    <t>Муниципальное бюджетное учреждение здравоохранения городского округа  Детский санаторий «Лесной голосок»</t>
  </si>
  <si>
    <t>Муниципальное бюджетное учреждение здравоохранения городского округа  «Детский психоневрологический санаторий «Бережок»</t>
  </si>
  <si>
    <t xml:space="preserve">Муниципальное бюджетное учреждение здравоохранения городского округа Детский санаторий "Алые паруса" </t>
  </si>
  <si>
    <t xml:space="preserve">Муниципальное бюджетное учреждение здравоохранения городского округа Детский санаторий "Лесной голосок" </t>
  </si>
  <si>
    <t xml:space="preserve">Муниципальное бюджетное учреждение здравоохранения городского округа Детский психоневрологический санаторий "Бережок" </t>
  </si>
  <si>
    <t>Муниципальное бюджетное учреждение здравоохранения городского округа  Дом ребенка специализированный</t>
  </si>
  <si>
    <t>3.16.</t>
  </si>
  <si>
    <t>Муниципальное бюджетное учреждение здравоохранения городского округа Врачебно Физкультурный диспансер</t>
  </si>
  <si>
    <t>Н.Н. Голев</t>
  </si>
  <si>
    <t>Приложение 1                                 
к постановлению мэрии городского округа Тольятти  
от 22.03.2012 г. №892-п/1
таблица</t>
  </si>
  <si>
    <t xml:space="preserve">Приложение 2 
 к постановлению мэрии городского округа Тольятти 
от 22.03.2012 г. №892-п/1
таблица 1
</t>
  </si>
  <si>
    <t>Приложение 3 
 к постановлению мэрии
 городского округа Тольятти 
от 22.03.2012 г. №892-п/1
таблица 2</t>
  </si>
  <si>
    <t xml:space="preserve">Приложение 4 
 к постановлению мэрии 
городского округа Тольятти
от 22.03.2012 г. №892-п/1                                                                                      Таблица 3
</t>
  </si>
  <si>
    <t>Приложение 5  
к постановлению мэрии городского округа Тольятти 
от 22.03.2012 г. №892-п/1
Таблица 4</t>
  </si>
  <si>
    <t>Приложение 6  
к постановлению мэрии городского округа Тольятти 
от 22.03.2012 г. №892-п/1
Таблица 5</t>
  </si>
  <si>
    <t>Приложение 7
 к постановлению мэрии городского округа Тольятти 
от 22.03.2012 г. №892-п/1
Таблица 6</t>
  </si>
  <si>
    <t>Приложение 8
 к постановлению мэрии городского округа Тольятти 
от 22.03.2012 г. №892-п/1
Таблица 7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</si>
</sst>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_-* #,##0_р_._-;\-* #,##0_р_._-;_-* &quot;-&quot;??_р_._-;_-@_-"/>
    <numFmt numFmtId="166" formatCode="#,###.00;[=0]#;General"/>
    <numFmt numFmtId="167" formatCode="_-* #,##0.0_р_._-;\-* #,##0.0_р_._-;_-* &quot;-&quot;??_р_._-;_-@_-"/>
  </numFmts>
  <fonts count="4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0"/>
      <name val="Arial Cyr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i/>
      <sz val="10"/>
      <name val="Times New Roman"/>
      <family val="1"/>
    </font>
    <font>
      <sz val="10"/>
      <color indexed="8"/>
      <name val="Times New Roman"/>
      <family val="1"/>
    </font>
    <font>
      <i/>
      <sz val="10"/>
      <name val="Times New Roman"/>
      <family val="1"/>
    </font>
    <font>
      <sz val="10"/>
      <name val="Times New Roman Cyr"/>
      <charset val="204"/>
    </font>
    <font>
      <b/>
      <sz val="10"/>
      <color indexed="8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4" fillId="3" borderId="1" applyNumberFormat="0" applyAlignment="0" applyProtection="0"/>
    <xf numFmtId="0" fontId="5" fillId="17" borderId="2" applyNumberFormat="0" applyAlignment="0" applyProtection="0"/>
    <xf numFmtId="0" fontId="6" fillId="17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8" borderId="7" applyNumberFormat="0" applyAlignment="0" applyProtection="0"/>
    <xf numFmtId="0" fontId="13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5" fillId="0" borderId="0"/>
    <xf numFmtId="0" fontId="16" fillId="0" borderId="0"/>
    <xf numFmtId="0" fontId="17" fillId="20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1" fillId="21" borderId="0" applyNumberFormat="0" applyBorder="0" applyAlignment="0" applyProtection="0"/>
  </cellStyleXfs>
  <cellXfs count="334">
    <xf numFmtId="0" fontId="0" fillId="0" borderId="0" xfId="0"/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4" fillId="0" borderId="10" xfId="0" applyFont="1" applyBorder="1"/>
    <xf numFmtId="0" fontId="24" fillId="0" borderId="10" xfId="0" applyFont="1" applyBorder="1" applyAlignment="1">
      <alignment vertical="center"/>
    </xf>
    <xf numFmtId="0" fontId="23" fillId="0" borderId="10" xfId="0" applyFont="1" applyBorder="1" applyAlignment="1">
      <alignment horizontal="left" vertical="center"/>
    </xf>
    <xf numFmtId="0" fontId="24" fillId="0" borderId="10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10" xfId="0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left" vertical="center" wrapText="1"/>
    </xf>
    <xf numFmtId="4" fontId="23" fillId="0" borderId="10" xfId="0" applyNumberFormat="1" applyFont="1" applyFill="1" applyBorder="1" applyAlignment="1">
      <alignment horizontal="left" vertical="top" wrapText="1"/>
    </xf>
    <xf numFmtId="4" fontId="24" fillId="0" borderId="10" xfId="0" applyNumberFormat="1" applyFont="1" applyFill="1" applyBorder="1" applyAlignment="1">
      <alignment vertical="center" wrapText="1"/>
    </xf>
    <xf numFmtId="4" fontId="23" fillId="0" borderId="10" xfId="0" applyNumberFormat="1" applyFont="1" applyFill="1" applyBorder="1" applyAlignment="1">
      <alignment vertical="center" wrapText="1"/>
    </xf>
    <xf numFmtId="4" fontId="23" fillId="0" borderId="10" xfId="43" applyNumberFormat="1" applyFont="1" applyFill="1" applyBorder="1" applyAlignment="1">
      <alignment vertical="center"/>
    </xf>
    <xf numFmtId="4" fontId="24" fillId="0" borderId="10" xfId="43" applyNumberFormat="1" applyFont="1" applyFill="1" applyBorder="1" applyAlignment="1">
      <alignment vertical="center"/>
    </xf>
    <xf numFmtId="4" fontId="23" fillId="0" borderId="10" xfId="43" applyNumberFormat="1" applyFont="1" applyFill="1" applyBorder="1" applyAlignment="1" applyProtection="1">
      <alignment horizontal="right" vertical="center" wrapText="1"/>
    </xf>
    <xf numFmtId="4" fontId="24" fillId="0" borderId="10" xfId="0" applyNumberFormat="1" applyFont="1" applyFill="1" applyBorder="1" applyAlignment="1">
      <alignment horizontal="right" vertical="center"/>
    </xf>
    <xf numFmtId="164" fontId="26" fillId="0" borderId="10" xfId="0" applyNumberFormat="1" applyFont="1" applyFill="1" applyBorder="1" applyAlignment="1">
      <alignment horizontal="right" vertical="center"/>
    </xf>
    <xf numFmtId="164" fontId="24" fillId="0" borderId="10" xfId="0" applyNumberFormat="1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3" fillId="22" borderId="10" xfId="0" applyFont="1" applyFill="1" applyBorder="1" applyAlignment="1">
      <alignment horizontal="center" vertical="center"/>
    </xf>
    <xf numFmtId="4" fontId="23" fillId="0" borderId="11" xfId="0" applyNumberFormat="1" applyFont="1" applyFill="1" applyBorder="1" applyAlignment="1">
      <alignment vertical="top" wrapText="1"/>
    </xf>
    <xf numFmtId="4" fontId="23" fillId="22" borderId="10" xfId="0" applyNumberFormat="1" applyFont="1" applyFill="1" applyBorder="1" applyAlignment="1">
      <alignment horizontal="left" vertical="top" wrapText="1"/>
    </xf>
    <xf numFmtId="4" fontId="24" fillId="22" borderId="10" xfId="0" applyNumberFormat="1" applyFont="1" applyFill="1" applyBorder="1" applyAlignment="1">
      <alignment vertical="center" wrapText="1"/>
    </xf>
    <xf numFmtId="4" fontId="23" fillId="22" borderId="10" xfId="0" applyNumberFormat="1" applyFont="1" applyFill="1" applyBorder="1" applyAlignment="1">
      <alignment vertical="center" wrapText="1"/>
    </xf>
    <xf numFmtId="4" fontId="23" fillId="22" borderId="10" xfId="37" applyNumberFormat="1" applyFont="1" applyFill="1" applyBorder="1" applyAlignment="1">
      <alignment vertical="center"/>
    </xf>
    <xf numFmtId="4" fontId="24" fillId="22" borderId="10" xfId="0" applyNumberFormat="1" applyFont="1" applyFill="1" applyBorder="1" applyAlignment="1">
      <alignment horizontal="right" vertical="center"/>
    </xf>
    <xf numFmtId="164" fontId="27" fillId="22" borderId="10" xfId="0" applyNumberFormat="1" applyFont="1" applyFill="1" applyBorder="1" applyAlignment="1">
      <alignment horizontal="right" vertical="center"/>
    </xf>
    <xf numFmtId="164" fontId="24" fillId="22" borderId="10" xfId="0" applyNumberFormat="1" applyFont="1" applyFill="1" applyBorder="1" applyAlignment="1">
      <alignment vertical="center"/>
    </xf>
    <xf numFmtId="0" fontId="23" fillId="22" borderId="0" xfId="0" applyFont="1" applyFill="1" applyAlignment="1">
      <alignment vertical="center"/>
    </xf>
    <xf numFmtId="0" fontId="28" fillId="0" borderId="10" xfId="0" applyFont="1" applyFill="1" applyBorder="1" applyAlignment="1">
      <alignment horizontal="center" vertical="center"/>
    </xf>
    <xf numFmtId="164" fontId="23" fillId="0" borderId="11" xfId="0" applyNumberFormat="1" applyFont="1" applyFill="1" applyBorder="1" applyAlignment="1">
      <alignment vertical="center" wrapText="1"/>
    </xf>
    <xf numFmtId="164" fontId="23" fillId="0" borderId="10" xfId="0" applyNumberFormat="1" applyFont="1" applyFill="1" applyBorder="1" applyAlignment="1">
      <alignment horizontal="left" vertical="center" wrapText="1"/>
    </xf>
    <xf numFmtId="4" fontId="28" fillId="0" borderId="10" xfId="43" applyNumberFormat="1" applyFont="1" applyFill="1" applyBorder="1" applyAlignment="1">
      <alignment horizontal="center" vertical="center"/>
    </xf>
    <xf numFmtId="4" fontId="23" fillId="0" borderId="10" xfId="43" applyNumberFormat="1" applyFont="1" applyFill="1" applyBorder="1" applyAlignment="1">
      <alignment horizontal="center" vertical="center"/>
    </xf>
    <xf numFmtId="4" fontId="24" fillId="22" borderId="10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4" fontId="23" fillId="22" borderId="11" xfId="0" applyNumberFormat="1" applyFont="1" applyFill="1" applyBorder="1" applyAlignment="1">
      <alignment vertical="top" wrapText="1"/>
    </xf>
    <xf numFmtId="4" fontId="23" fillId="22" borderId="10" xfId="0" applyNumberFormat="1" applyFont="1" applyFill="1" applyBorder="1" applyAlignment="1">
      <alignment vertical="top" wrapText="1"/>
    </xf>
    <xf numFmtId="4" fontId="23" fillId="0" borderId="10" xfId="0" applyNumberFormat="1" applyFont="1" applyFill="1" applyBorder="1" applyAlignment="1">
      <alignment vertical="top" wrapText="1"/>
    </xf>
    <xf numFmtId="4" fontId="23" fillId="0" borderId="10" xfId="43" applyNumberFormat="1" applyFont="1" applyFill="1" applyBorder="1" applyAlignment="1">
      <alignment horizontal="right" vertical="center"/>
    </xf>
    <xf numFmtId="164" fontId="23" fillId="0" borderId="10" xfId="0" applyNumberFormat="1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3" fillId="23" borderId="10" xfId="0" applyFont="1" applyFill="1" applyBorder="1" applyAlignment="1">
      <alignment horizontal="center" vertical="center"/>
    </xf>
    <xf numFmtId="4" fontId="29" fillId="23" borderId="10" xfId="0" applyNumberFormat="1" applyFont="1" applyFill="1" applyBorder="1" applyAlignment="1">
      <alignment vertical="top" wrapText="1"/>
    </xf>
    <xf numFmtId="4" fontId="24" fillId="23" borderId="10" xfId="0" applyNumberFormat="1" applyFont="1" applyFill="1" applyBorder="1" applyAlignment="1">
      <alignment vertical="center" wrapText="1"/>
    </xf>
    <xf numFmtId="164" fontId="23" fillId="0" borderId="10" xfId="43" applyNumberFormat="1" applyFont="1" applyFill="1" applyBorder="1" applyAlignment="1" applyProtection="1">
      <alignment horizontal="right" vertical="center" wrapText="1"/>
    </xf>
    <xf numFmtId="4" fontId="30" fillId="0" borderId="10" xfId="0" applyNumberFormat="1" applyFont="1" applyFill="1" applyBorder="1" applyAlignment="1">
      <alignment vertical="top" wrapText="1"/>
    </xf>
    <xf numFmtId="4" fontId="23" fillId="22" borderId="10" xfId="0" applyNumberFormat="1" applyFont="1" applyFill="1" applyBorder="1" applyAlignment="1">
      <alignment horizontal="center" vertical="center" wrapText="1"/>
    </xf>
    <xf numFmtId="4" fontId="29" fillId="0" borderId="10" xfId="0" applyNumberFormat="1" applyFont="1" applyFill="1" applyBorder="1" applyAlignment="1">
      <alignment horizontal="center" vertical="center" wrapText="1"/>
    </xf>
    <xf numFmtId="164" fontId="23" fillId="22" borderId="10" xfId="0" applyNumberFormat="1" applyFont="1" applyFill="1" applyBorder="1" applyAlignment="1">
      <alignment vertical="center" wrapText="1"/>
    </xf>
    <xf numFmtId="4" fontId="30" fillId="22" borderId="10" xfId="0" applyNumberFormat="1" applyFont="1" applyFill="1" applyBorder="1" applyAlignment="1">
      <alignment vertical="top" wrapText="1"/>
    </xf>
    <xf numFmtId="164" fontId="26" fillId="22" borderId="10" xfId="0" applyNumberFormat="1" applyFont="1" applyFill="1" applyBorder="1" applyAlignment="1">
      <alignment horizontal="right" vertical="center"/>
    </xf>
    <xf numFmtId="0" fontId="26" fillId="22" borderId="0" xfId="0" applyFont="1" applyFill="1" applyAlignment="1">
      <alignment vertical="center"/>
    </xf>
    <xf numFmtId="4" fontId="24" fillId="0" borderId="11" xfId="36" applyNumberFormat="1" applyFont="1" applyFill="1" applyBorder="1" applyAlignment="1">
      <alignment horizontal="left" vertical="center" wrapText="1"/>
    </xf>
    <xf numFmtId="4" fontId="24" fillId="0" borderId="10" xfId="0" applyNumberFormat="1" applyFont="1" applyFill="1" applyBorder="1" applyAlignment="1">
      <alignment horizontal="center" vertical="center" wrapText="1"/>
    </xf>
    <xf numFmtId="4" fontId="24" fillId="0" borderId="10" xfId="43" applyNumberFormat="1" applyFont="1" applyFill="1" applyBorder="1" applyAlignment="1">
      <alignment horizontal="right" vertical="center" wrapText="1"/>
    </xf>
    <xf numFmtId="164" fontId="24" fillId="0" borderId="10" xfId="0" applyNumberFormat="1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" fontId="31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4" fontId="33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164" fontId="33" fillId="0" borderId="0" xfId="0" applyNumberFormat="1" applyFont="1" applyAlignment="1">
      <alignment vertical="center"/>
    </xf>
    <xf numFmtId="164" fontId="32" fillId="0" borderId="0" xfId="0" applyNumberFormat="1" applyFont="1" applyAlignment="1">
      <alignment vertical="center"/>
    </xf>
    <xf numFmtId="0" fontId="25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 vertical="center"/>
    </xf>
    <xf numFmtId="43" fontId="24" fillId="0" borderId="0" xfId="43" applyFont="1" applyFill="1" applyAlignment="1">
      <alignment horizontal="left" vertical="center"/>
    </xf>
    <xf numFmtId="43" fontId="24" fillId="0" borderId="0" xfId="43" applyFont="1" applyFill="1" applyAlignment="1">
      <alignment vertical="center"/>
    </xf>
    <xf numFmtId="43" fontId="23" fillId="0" borderId="0" xfId="43" applyFont="1" applyFill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0" fillId="0" borderId="0" xfId="0" applyFont="1"/>
    <xf numFmtId="0" fontId="36" fillId="0" borderId="0" xfId="0" applyFont="1" applyFill="1" applyAlignment="1">
      <alignment horizontal="center" vertical="center"/>
    </xf>
    <xf numFmtId="43" fontId="28" fillId="0" borderId="0" xfId="43" applyFont="1" applyFill="1" applyAlignment="1">
      <alignment horizontal="left" wrapText="1"/>
    </xf>
    <xf numFmtId="43" fontId="28" fillId="22" borderId="0" xfId="43" applyFont="1" applyFill="1" applyAlignment="1">
      <alignment vertical="center"/>
    </xf>
    <xf numFmtId="43" fontId="36" fillId="22" borderId="0" xfId="43" applyFont="1" applyFill="1" applyAlignment="1">
      <alignment vertical="center"/>
    </xf>
    <xf numFmtId="43" fontId="36" fillId="0" borderId="0" xfId="43" applyFont="1" applyFill="1" applyAlignment="1">
      <alignment vertical="center"/>
    </xf>
    <xf numFmtId="43" fontId="28" fillId="0" borderId="0" xfId="43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28" fillId="0" borderId="0" xfId="0" applyFont="1" applyAlignment="1">
      <alignment vertical="center" wrapText="1"/>
    </xf>
    <xf numFmtId="0" fontId="36" fillId="0" borderId="0" xfId="0" applyFont="1" applyAlignment="1">
      <alignment vertical="center"/>
    </xf>
    <xf numFmtId="43" fontId="28" fillId="0" borderId="0" xfId="43" applyFont="1" applyFill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/>
    </xf>
    <xf numFmtId="164" fontId="28" fillId="0" borderId="10" xfId="0" applyNumberFormat="1" applyFont="1" applyFill="1" applyBorder="1" applyAlignment="1">
      <alignment horizontal="left" vertical="center" wrapText="1"/>
    </xf>
    <xf numFmtId="4" fontId="28" fillId="0" borderId="10" xfId="43" applyNumberFormat="1" applyFont="1" applyFill="1" applyBorder="1" applyAlignment="1">
      <alignment vertical="center"/>
    </xf>
    <xf numFmtId="3" fontId="28" fillId="0" borderId="0" xfId="43" applyNumberFormat="1" applyFont="1" applyFill="1" applyBorder="1" applyAlignment="1">
      <alignment vertical="center"/>
    </xf>
    <xf numFmtId="0" fontId="36" fillId="0" borderId="10" xfId="0" applyFont="1" applyFill="1" applyBorder="1" applyAlignment="1">
      <alignment horizontal="left" vertical="center" wrapText="1"/>
    </xf>
    <xf numFmtId="3" fontId="28" fillId="0" borderId="10" xfId="43" applyNumberFormat="1" applyFont="1" applyFill="1" applyBorder="1" applyAlignment="1">
      <alignment vertical="center"/>
    </xf>
    <xf numFmtId="3" fontId="23" fillId="0" borderId="10" xfId="43" applyNumberFormat="1" applyFont="1" applyFill="1" applyBorder="1" applyAlignment="1">
      <alignment vertical="center"/>
    </xf>
    <xf numFmtId="0" fontId="36" fillId="22" borderId="10" xfId="0" applyFont="1" applyFill="1" applyBorder="1" applyAlignment="1">
      <alignment vertical="center"/>
    </xf>
    <xf numFmtId="0" fontId="36" fillId="22" borderId="10" xfId="36" applyFont="1" applyFill="1" applyBorder="1" applyAlignment="1">
      <alignment horizontal="left" vertical="center" wrapText="1"/>
    </xf>
    <xf numFmtId="4" fontId="28" fillId="22" borderId="10" xfId="43" applyNumberFormat="1" applyFont="1" applyFill="1" applyBorder="1" applyAlignment="1">
      <alignment vertical="center"/>
    </xf>
    <xf numFmtId="4" fontId="36" fillId="22" borderId="10" xfId="43" applyNumberFormat="1" applyFont="1" applyFill="1" applyBorder="1" applyAlignment="1" applyProtection="1">
      <alignment horizontal="right" vertical="center" wrapText="1"/>
    </xf>
    <xf numFmtId="3" fontId="36" fillId="22" borderId="10" xfId="43" applyNumberFormat="1" applyFont="1" applyFill="1" applyBorder="1" applyAlignment="1" applyProtection="1">
      <alignment horizontal="right" vertical="center" wrapText="1"/>
    </xf>
    <xf numFmtId="3" fontId="36" fillId="22" borderId="10" xfId="43" applyNumberFormat="1" applyFont="1" applyFill="1" applyBorder="1" applyAlignment="1">
      <alignment horizontal="right" vertical="center"/>
    </xf>
    <xf numFmtId="4" fontId="36" fillId="22" borderId="10" xfId="0" applyNumberFormat="1" applyFont="1" applyFill="1" applyBorder="1" applyAlignment="1">
      <alignment horizontal="right" vertical="center"/>
    </xf>
    <xf numFmtId="0" fontId="36" fillId="22" borderId="0" xfId="0" applyFont="1" applyFill="1" applyAlignment="1">
      <alignment vertical="center"/>
    </xf>
    <xf numFmtId="0" fontId="0" fillId="22" borderId="0" xfId="0" applyFont="1" applyFill="1"/>
    <xf numFmtId="0" fontId="38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vertical="center"/>
    </xf>
    <xf numFmtId="43" fontId="38" fillId="0" borderId="0" xfId="0" applyNumberFormat="1" applyFont="1" applyFill="1" applyAlignment="1">
      <alignment vertical="center"/>
    </xf>
    <xf numFmtId="43" fontId="36" fillId="0" borderId="0" xfId="43" applyFont="1" applyFill="1" applyAlignment="1">
      <alignment horizontal="left" vertical="center"/>
    </xf>
    <xf numFmtId="43" fontId="36" fillId="0" borderId="0" xfId="43" applyNumberFormat="1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43" fontId="16" fillId="0" borderId="0" xfId="43" applyFont="1" applyFill="1" applyAlignment="1">
      <alignment horizontal="left" vertical="center"/>
    </xf>
    <xf numFmtId="43" fontId="38" fillId="0" borderId="0" xfId="43" applyFont="1" applyFill="1" applyAlignment="1">
      <alignment vertical="center"/>
    </xf>
    <xf numFmtId="43" fontId="16" fillId="0" borderId="0" xfId="43" applyNumberFormat="1" applyFont="1" applyFill="1" applyAlignment="1">
      <alignment vertical="center"/>
    </xf>
    <xf numFmtId="43" fontId="16" fillId="0" borderId="0" xfId="43" applyFont="1" applyFill="1" applyAlignment="1">
      <alignment vertical="center"/>
    </xf>
    <xf numFmtId="0" fontId="28" fillId="0" borderId="0" xfId="0" applyFont="1" applyFill="1" applyAlignment="1">
      <alignment horizontal="left" vertical="center" wrapText="1"/>
    </xf>
    <xf numFmtId="0" fontId="28" fillId="22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left" vertical="center"/>
    </xf>
    <xf numFmtId="0" fontId="36" fillId="22" borderId="10" xfId="0" applyFont="1" applyFill="1" applyBorder="1" applyAlignment="1">
      <alignment horizontal="center" vertical="center" wrapText="1"/>
    </xf>
    <xf numFmtId="164" fontId="28" fillId="0" borderId="11" xfId="0" applyNumberFormat="1" applyFont="1" applyFill="1" applyBorder="1" applyAlignment="1">
      <alignment vertical="center" wrapText="1"/>
    </xf>
    <xf numFmtId="164" fontId="28" fillId="0" borderId="10" xfId="43" applyNumberFormat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vertical="center" wrapText="1"/>
    </xf>
    <xf numFmtId="164" fontId="28" fillId="22" borderId="10" xfId="43" applyNumberFormat="1" applyFont="1" applyFill="1" applyBorder="1" applyAlignment="1">
      <alignment horizontal="center" vertical="center"/>
    </xf>
    <xf numFmtId="164" fontId="36" fillId="0" borderId="10" xfId="43" applyNumberFormat="1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left" vertical="center"/>
    </xf>
    <xf numFmtId="4" fontId="36" fillId="0" borderId="10" xfId="43" applyNumberFormat="1" applyFont="1" applyFill="1" applyBorder="1" applyAlignment="1">
      <alignment horizontal="center" vertical="center"/>
    </xf>
    <xf numFmtId="4" fontId="36" fillId="0" borderId="10" xfId="43" applyNumberFormat="1" applyFont="1" applyFill="1" applyBorder="1" applyAlignment="1" applyProtection="1">
      <alignment horizontal="center" vertical="center" wrapText="1"/>
    </xf>
    <xf numFmtId="4" fontId="28" fillId="0" borderId="10" xfId="43" applyNumberFormat="1" applyFont="1" applyFill="1" applyBorder="1" applyAlignment="1" applyProtection="1">
      <alignment horizontal="center" vertical="center" wrapText="1"/>
    </xf>
    <xf numFmtId="164" fontId="28" fillId="0" borderId="10" xfId="43" applyNumberFormat="1" applyFont="1" applyFill="1" applyBorder="1" applyAlignment="1" applyProtection="1">
      <alignment horizontal="center" vertical="center" wrapText="1"/>
    </xf>
    <xf numFmtId="164" fontId="28" fillId="0" borderId="10" xfId="0" applyNumberFormat="1" applyFont="1" applyFill="1" applyBorder="1" applyAlignment="1">
      <alignment horizontal="center" vertical="center"/>
    </xf>
    <xf numFmtId="164" fontId="28" fillId="0" borderId="10" xfId="0" applyNumberFormat="1" applyFont="1" applyFill="1" applyBorder="1" applyAlignment="1">
      <alignment horizontal="left" vertical="center"/>
    </xf>
    <xf numFmtId="164" fontId="23" fillId="0" borderId="10" xfId="43" applyNumberFormat="1" applyFont="1" applyFill="1" applyBorder="1" applyAlignment="1">
      <alignment horizontal="center" vertical="center"/>
    </xf>
    <xf numFmtId="164" fontId="36" fillId="0" borderId="10" xfId="43" applyNumberFormat="1" applyFont="1" applyFill="1" applyBorder="1" applyAlignment="1" applyProtection="1">
      <alignment horizontal="center" vertical="center" wrapText="1"/>
    </xf>
    <xf numFmtId="4" fontId="28" fillId="0" borderId="10" xfId="0" applyNumberFormat="1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/>
    </xf>
    <xf numFmtId="164" fontId="23" fillId="0" borderId="10" xfId="43" applyNumberFormat="1" applyFont="1" applyFill="1" applyBorder="1" applyAlignment="1" applyProtection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/>
    </xf>
    <xf numFmtId="4" fontId="28" fillId="22" borderId="10" xfId="0" applyNumberFormat="1" applyFont="1" applyFill="1" applyBorder="1" applyAlignment="1">
      <alignment horizontal="center" vertical="center"/>
    </xf>
    <xf numFmtId="4" fontId="36" fillId="22" borderId="10" xfId="43" applyNumberFormat="1" applyFont="1" applyFill="1" applyBorder="1" applyAlignment="1">
      <alignment horizontal="center" vertical="center"/>
    </xf>
    <xf numFmtId="164" fontId="28" fillId="22" borderId="10" xfId="0" applyNumberFormat="1" applyFont="1" applyFill="1" applyBorder="1" applyAlignment="1">
      <alignment horizontal="center" vertical="center"/>
    </xf>
    <xf numFmtId="164" fontId="36" fillId="22" borderId="10" xfId="0" applyNumberFormat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wrapText="1"/>
    </xf>
    <xf numFmtId="165" fontId="36" fillId="0" borderId="10" xfId="0" applyNumberFormat="1" applyFont="1" applyFill="1" applyBorder="1" applyAlignment="1">
      <alignment horizontal="left" vertical="center" wrapText="1"/>
    </xf>
    <xf numFmtId="4" fontId="28" fillId="22" borderId="10" xfId="43" applyNumberFormat="1" applyFont="1" applyFill="1" applyBorder="1" applyAlignment="1">
      <alignment horizontal="center" vertical="center"/>
    </xf>
    <xf numFmtId="164" fontId="36" fillId="0" borderId="10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/>
    </xf>
    <xf numFmtId="0" fontId="36" fillId="0" borderId="0" xfId="0" applyFont="1" applyFill="1"/>
    <xf numFmtId="0" fontId="28" fillId="22" borderId="0" xfId="0" applyFont="1" applyFill="1"/>
    <xf numFmtId="0" fontId="36" fillId="22" borderId="0" xfId="0" applyFont="1" applyFill="1"/>
    <xf numFmtId="0" fontId="28" fillId="0" borderId="0" xfId="0" applyFont="1" applyFill="1"/>
    <xf numFmtId="0" fontId="38" fillId="22" borderId="0" xfId="0" applyFont="1" applyFill="1" applyAlignment="1">
      <alignment vertical="center"/>
    </xf>
    <xf numFmtId="43" fontId="38" fillId="22" borderId="0" xfId="43" applyFont="1" applyFill="1" applyAlignment="1">
      <alignment vertical="center"/>
    </xf>
    <xf numFmtId="43" fontId="16" fillId="22" borderId="0" xfId="43" applyFont="1" applyFill="1" applyAlignment="1">
      <alignment vertical="center"/>
    </xf>
    <xf numFmtId="0" fontId="36" fillId="0" borderId="10" xfId="0" applyFont="1" applyBorder="1" applyAlignment="1">
      <alignment horizontal="center" vertical="center"/>
    </xf>
    <xf numFmtId="0" fontId="28" fillId="22" borderId="10" xfId="0" applyFont="1" applyFill="1" applyBorder="1" applyAlignment="1">
      <alignment horizontal="center" vertical="center"/>
    </xf>
    <xf numFmtId="0" fontId="28" fillId="0" borderId="0" xfId="0" applyFont="1" applyFill="1" applyAlignment="1"/>
    <xf numFmtId="16" fontId="36" fillId="0" borderId="10" xfId="0" applyNumberFormat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/>
    </xf>
    <xf numFmtId="0" fontId="36" fillId="0" borderId="10" xfId="0" applyFont="1" applyFill="1" applyBorder="1" applyAlignment="1">
      <alignment wrapText="1"/>
    </xf>
    <xf numFmtId="43" fontId="36" fillId="0" borderId="10" xfId="43" applyFont="1" applyFill="1" applyBorder="1" applyAlignment="1">
      <alignment horizontal="center" vertical="center"/>
    </xf>
    <xf numFmtId="43" fontId="28" fillId="22" borderId="10" xfId="43" applyFont="1" applyFill="1" applyBorder="1" applyAlignment="1">
      <alignment horizontal="center" vertical="center"/>
    </xf>
    <xf numFmtId="43" fontId="36" fillId="22" borderId="10" xfId="43" applyFont="1" applyFill="1" applyBorder="1" applyAlignment="1">
      <alignment horizontal="center" vertical="center"/>
    </xf>
    <xf numFmtId="43" fontId="28" fillId="0" borderId="10" xfId="43" applyFont="1" applyFill="1" applyBorder="1" applyAlignment="1">
      <alignment horizontal="center" vertical="center"/>
    </xf>
    <xf numFmtId="43" fontId="24" fillId="0" borderId="10" xfId="43" applyFont="1" applyFill="1" applyBorder="1" applyAlignment="1">
      <alignment horizontal="center" vertical="center"/>
    </xf>
    <xf numFmtId="0" fontId="16" fillId="0" borderId="0" xfId="0" applyFont="1" applyFill="1" applyAlignment="1"/>
    <xf numFmtId="0" fontId="28" fillId="0" borderId="0" xfId="0" applyFont="1" applyFill="1" applyAlignment="1">
      <alignment vertical="center" wrapText="1"/>
    </xf>
    <xf numFmtId="43" fontId="38" fillId="0" borderId="0" xfId="43" applyFont="1" applyFill="1" applyAlignment="1">
      <alignment horizontal="left" vertical="center"/>
    </xf>
    <xf numFmtId="0" fontId="36" fillId="0" borderId="0" xfId="0" applyFont="1" applyFill="1" applyBorder="1" applyAlignment="1">
      <alignment horizontal="center" vertic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vertical="center"/>
    </xf>
    <xf numFmtId="0" fontId="36" fillId="0" borderId="10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36" fillId="0" borderId="0" xfId="0" applyFont="1" applyFill="1" applyAlignment="1">
      <alignment horizontal="left" vertical="center"/>
    </xf>
    <xf numFmtId="0" fontId="36" fillId="0" borderId="10" xfId="0" applyFont="1" applyFill="1" applyBorder="1" applyAlignment="1">
      <alignment vertical="center"/>
    </xf>
    <xf numFmtId="164" fontId="28" fillId="22" borderId="11" xfId="0" applyNumberFormat="1" applyFont="1" applyFill="1" applyBorder="1" applyAlignment="1">
      <alignment vertical="center" wrapText="1"/>
    </xf>
    <xf numFmtId="164" fontId="28" fillId="22" borderId="10" xfId="0" applyNumberFormat="1" applyFont="1" applyFill="1" applyBorder="1" applyAlignment="1">
      <alignment horizontal="left" vertical="center" wrapText="1"/>
    </xf>
    <xf numFmtId="3" fontId="28" fillId="22" borderId="10" xfId="43" applyNumberFormat="1" applyFont="1" applyFill="1" applyBorder="1" applyAlignment="1">
      <alignment horizontal="right" vertical="center"/>
    </xf>
    <xf numFmtId="3" fontId="28" fillId="22" borderId="10" xfId="43" applyNumberFormat="1" applyFont="1" applyFill="1" applyBorder="1" applyAlignment="1">
      <alignment vertical="center"/>
    </xf>
    <xf numFmtId="0" fontId="28" fillId="22" borderId="10" xfId="36" applyFont="1" applyFill="1" applyBorder="1" applyAlignment="1">
      <alignment horizontal="left" vertical="top" wrapText="1"/>
    </xf>
    <xf numFmtId="0" fontId="36" fillId="22" borderId="10" xfId="0" applyFont="1" applyFill="1" applyBorder="1" applyAlignment="1">
      <alignment horizontal="left" vertical="top" wrapText="1"/>
    </xf>
    <xf numFmtId="3" fontId="28" fillId="22" borderId="10" xfId="43" applyNumberFormat="1" applyFont="1" applyFill="1" applyBorder="1" applyAlignment="1" applyProtection="1">
      <alignment horizontal="right" wrapText="1"/>
    </xf>
    <xf numFmtId="3" fontId="28" fillId="22" borderId="10" xfId="43" applyNumberFormat="1" applyFont="1" applyFill="1" applyBorder="1" applyAlignment="1" applyProtection="1">
      <alignment horizontal="right" vertical="center" wrapText="1"/>
    </xf>
    <xf numFmtId="0" fontId="36" fillId="22" borderId="10" xfId="0" applyFont="1" applyFill="1" applyBorder="1" applyAlignment="1">
      <alignment horizontal="center" vertical="center"/>
    </xf>
    <xf numFmtId="0" fontId="36" fillId="22" borderId="10" xfId="36" applyFont="1" applyFill="1" applyBorder="1" applyAlignment="1">
      <alignment horizontal="left" vertical="top" wrapText="1"/>
    </xf>
    <xf numFmtId="3" fontId="36" fillId="22" borderId="10" xfId="43" applyNumberFormat="1" applyFont="1" applyFill="1" applyBorder="1" applyAlignment="1" applyProtection="1">
      <alignment horizontal="right" wrapText="1"/>
    </xf>
    <xf numFmtId="3" fontId="36" fillId="22" borderId="10" xfId="0" applyNumberFormat="1" applyFont="1" applyFill="1" applyBorder="1" applyAlignment="1">
      <alignment horizontal="right"/>
    </xf>
    <xf numFmtId="3" fontId="36" fillId="22" borderId="10" xfId="0" applyNumberFormat="1" applyFont="1" applyFill="1" applyBorder="1" applyAlignment="1">
      <alignment horizontal="right" vertical="center"/>
    </xf>
    <xf numFmtId="3" fontId="36" fillId="22" borderId="10" xfId="43" applyNumberFormat="1" applyFont="1" applyFill="1" applyBorder="1" applyAlignment="1">
      <alignment vertical="center"/>
    </xf>
    <xf numFmtId="0" fontId="36" fillId="22" borderId="10" xfId="0" applyFont="1" applyFill="1" applyBorder="1" applyAlignment="1">
      <alignment horizontal="left"/>
    </xf>
    <xf numFmtId="0" fontId="24" fillId="22" borderId="10" xfId="0" applyFont="1" applyFill="1" applyBorder="1" applyAlignment="1">
      <alignment horizontal="center" vertical="center"/>
    </xf>
    <xf numFmtId="3" fontId="28" fillId="22" borderId="10" xfId="0" applyNumberFormat="1" applyFont="1" applyFill="1" applyBorder="1" applyAlignment="1">
      <alignment horizontal="right"/>
    </xf>
    <xf numFmtId="3" fontId="28" fillId="22" borderId="10" xfId="0" applyNumberFormat="1" applyFont="1" applyFill="1" applyBorder="1" applyAlignment="1">
      <alignment horizontal="right" vertical="center"/>
    </xf>
    <xf numFmtId="3" fontId="28" fillId="22" borderId="10" xfId="0" applyNumberFormat="1" applyFont="1" applyFill="1" applyBorder="1"/>
    <xf numFmtId="3" fontId="36" fillId="22" borderId="10" xfId="0" applyNumberFormat="1" applyFont="1" applyFill="1" applyBorder="1"/>
    <xf numFmtId="0" fontId="28" fillId="22" borderId="10" xfId="0" applyFont="1" applyFill="1" applyBorder="1" applyAlignment="1">
      <alignment horizontal="left" vertical="top" wrapText="1"/>
    </xf>
    <xf numFmtId="0" fontId="36" fillId="22" borderId="10" xfId="0" applyFont="1" applyFill="1" applyBorder="1"/>
    <xf numFmtId="0" fontId="36" fillId="22" borderId="10" xfId="0" applyFont="1" applyFill="1" applyBorder="1" applyAlignment="1">
      <alignment wrapText="1"/>
    </xf>
    <xf numFmtId="43" fontId="25" fillId="0" borderId="0" xfId="43" applyFont="1" applyFill="1" applyAlignment="1">
      <alignment horizontal="left" vertical="center"/>
    </xf>
    <xf numFmtId="0" fontId="36" fillId="0" borderId="10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164" fontId="28" fillId="0" borderId="10" xfId="0" applyNumberFormat="1" applyFont="1" applyFill="1" applyBorder="1" applyAlignment="1">
      <alignment vertical="center" wrapText="1"/>
    </xf>
    <xf numFmtId="165" fontId="28" fillId="0" borderId="10" xfId="43" applyNumberFormat="1" applyFont="1" applyFill="1" applyBorder="1" applyAlignment="1">
      <alignment horizontal="left" vertical="center" wrapText="1"/>
    </xf>
    <xf numFmtId="164" fontId="28" fillId="0" borderId="10" xfId="43" applyNumberFormat="1" applyFont="1" applyFill="1" applyBorder="1" applyAlignment="1">
      <alignment vertical="center"/>
    </xf>
    <xf numFmtId="164" fontId="36" fillId="0" borderId="10" xfId="43" applyNumberFormat="1" applyFont="1" applyFill="1" applyBorder="1" applyAlignment="1">
      <alignment vertical="center"/>
    </xf>
    <xf numFmtId="164" fontId="39" fillId="0" borderId="10" xfId="43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164" fontId="36" fillId="0" borderId="10" xfId="43" applyNumberFormat="1" applyFont="1" applyFill="1" applyBorder="1" applyAlignment="1">
      <alignment horizontal="right" vertical="center"/>
    </xf>
    <xf numFmtId="164" fontId="41" fillId="0" borderId="10" xfId="43" applyNumberFormat="1" applyFont="1" applyFill="1" applyBorder="1" applyAlignment="1">
      <alignment vertical="center"/>
    </xf>
    <xf numFmtId="0" fontId="41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horizontal="center" vertical="top"/>
    </xf>
    <xf numFmtId="164" fontId="24" fillId="0" borderId="10" xfId="43" applyNumberFormat="1" applyFont="1" applyFill="1" applyBorder="1" applyAlignment="1">
      <alignment vertical="center"/>
    </xf>
    <xf numFmtId="0" fontId="23" fillId="0" borderId="10" xfId="0" applyFont="1" applyFill="1" applyBorder="1" applyAlignment="1">
      <alignment vertical="center"/>
    </xf>
    <xf numFmtId="166" fontId="36" fillId="0" borderId="10" xfId="0" applyNumberFormat="1" applyFont="1" applyFill="1" applyBorder="1" applyAlignment="1">
      <alignment vertical="top"/>
    </xf>
    <xf numFmtId="0" fontId="42" fillId="0" borderId="1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vertical="top" wrapText="1"/>
    </xf>
    <xf numFmtId="165" fontId="28" fillId="0" borderId="0" xfId="43" applyNumberFormat="1" applyFont="1" applyFill="1" applyBorder="1" applyAlignment="1">
      <alignment horizontal="left" vertical="center" wrapText="1"/>
    </xf>
    <xf numFmtId="164" fontId="36" fillId="0" borderId="0" xfId="43" applyNumberFormat="1" applyFont="1" applyFill="1" applyBorder="1" applyAlignment="1">
      <alignment vertical="center"/>
    </xf>
    <xf numFmtId="0" fontId="41" fillId="0" borderId="0" xfId="0" applyFont="1" applyFill="1" applyBorder="1" applyAlignment="1">
      <alignment vertical="center"/>
    </xf>
    <xf numFmtId="164" fontId="36" fillId="0" borderId="0" xfId="43" applyNumberFormat="1" applyFont="1" applyFill="1" applyBorder="1" applyAlignment="1">
      <alignment horizontal="right" vertical="center"/>
    </xf>
    <xf numFmtId="164" fontId="41" fillId="0" borderId="0" xfId="43" applyNumberFormat="1" applyFont="1" applyFill="1" applyBorder="1" applyAlignment="1">
      <alignment vertical="center"/>
    </xf>
    <xf numFmtId="164" fontId="36" fillId="0" borderId="0" xfId="0" applyNumberFormat="1" applyFont="1" applyFill="1" applyBorder="1" applyAlignment="1">
      <alignment vertical="center" wrapText="1"/>
    </xf>
    <xf numFmtId="164" fontId="39" fillId="0" borderId="0" xfId="43" applyNumberFormat="1" applyFont="1" applyFill="1" applyBorder="1" applyAlignment="1">
      <alignment vertical="center"/>
    </xf>
    <xf numFmtId="164" fontId="28" fillId="0" borderId="0" xfId="43" applyNumberFormat="1" applyFont="1" applyFill="1" applyBorder="1" applyAlignment="1">
      <alignment vertical="center"/>
    </xf>
    <xf numFmtId="43" fontId="28" fillId="0" borderId="0" xfId="43" applyFont="1" applyFill="1" applyAlignment="1">
      <alignment vertical="center" wrapText="1"/>
    </xf>
    <xf numFmtId="0" fontId="0" fillId="0" borderId="0" xfId="0" applyFont="1" applyFill="1"/>
    <xf numFmtId="0" fontId="36" fillId="0" borderId="10" xfId="0" applyFont="1" applyBorder="1" applyAlignment="1">
      <alignment vertical="center"/>
    </xf>
    <xf numFmtId="164" fontId="28" fillId="0" borderId="10" xfId="0" applyNumberFormat="1" applyFont="1" applyBorder="1" applyAlignment="1">
      <alignment horizontal="right" vertical="center"/>
    </xf>
    <xf numFmtId="164" fontId="28" fillId="0" borderId="0" xfId="0" applyNumberFormat="1" applyFont="1" applyFill="1" applyBorder="1" applyAlignment="1">
      <alignment vertical="center"/>
    </xf>
    <xf numFmtId="164" fontId="28" fillId="0" borderId="10" xfId="0" applyNumberFormat="1" applyFont="1" applyBorder="1" applyAlignment="1">
      <alignment horizontal="left" vertical="center"/>
    </xf>
    <xf numFmtId="164" fontId="28" fillId="22" borderId="10" xfId="0" applyNumberFormat="1" applyFont="1" applyFill="1" applyBorder="1" applyAlignment="1">
      <alignment horizontal="center" vertical="center" wrapText="1"/>
    </xf>
    <xf numFmtId="164" fontId="28" fillId="0" borderId="10" xfId="0" applyNumberFormat="1" applyFont="1" applyFill="1" applyBorder="1" applyAlignment="1">
      <alignment horizontal="center" vertical="center" wrapText="1"/>
    </xf>
    <xf numFmtId="164" fontId="28" fillId="0" borderId="10" xfId="43" applyNumberFormat="1" applyFont="1" applyFill="1" applyBorder="1" applyAlignment="1" applyProtection="1">
      <alignment horizontal="right" vertical="center" wrapText="1"/>
    </xf>
    <xf numFmtId="164" fontId="36" fillId="22" borderId="10" xfId="0" applyNumberFormat="1" applyFont="1" applyFill="1" applyBorder="1" applyAlignment="1">
      <alignment horizontal="center" vertical="center" wrapText="1"/>
    </xf>
    <xf numFmtId="164" fontId="36" fillId="0" borderId="10" xfId="0" applyNumberFormat="1" applyFont="1" applyFill="1" applyBorder="1" applyAlignment="1">
      <alignment horizontal="center" vertical="center" wrapText="1"/>
    </xf>
    <xf numFmtId="164" fontId="36" fillId="0" borderId="10" xfId="0" applyNumberFormat="1" applyFont="1" applyFill="1" applyBorder="1" applyAlignment="1">
      <alignment horizontal="right" vertical="center"/>
    </xf>
    <xf numFmtId="43" fontId="36" fillId="22" borderId="0" xfId="43" applyFont="1" applyFill="1" applyAlignment="1">
      <alignment horizontal="left" vertical="center"/>
    </xf>
    <xf numFmtId="43" fontId="16" fillId="22" borderId="0" xfId="43" applyFont="1" applyFill="1" applyAlignment="1">
      <alignment horizontal="left" vertical="center"/>
    </xf>
    <xf numFmtId="0" fontId="36" fillId="0" borderId="0" xfId="0" applyFont="1" applyFill="1" applyBorder="1" applyAlignment="1">
      <alignment vertical="center" wrapText="1"/>
    </xf>
    <xf numFmtId="0" fontId="43" fillId="0" borderId="10" xfId="0" applyFont="1" applyFill="1" applyBorder="1" applyAlignment="1">
      <alignment vertical="top" wrapText="1"/>
    </xf>
    <xf numFmtId="164" fontId="28" fillId="0" borderId="10" xfId="0" applyNumberFormat="1" applyFont="1" applyFill="1" applyBorder="1" applyAlignment="1">
      <alignment horizontal="right" vertical="center"/>
    </xf>
    <xf numFmtId="3" fontId="36" fillId="0" borderId="10" xfId="0" applyNumberFormat="1" applyFont="1" applyFill="1" applyBorder="1" applyAlignment="1">
      <alignment vertical="center" wrapText="1"/>
    </xf>
    <xf numFmtId="164" fontId="36" fillId="0" borderId="10" xfId="0" applyNumberFormat="1" applyFont="1" applyFill="1" applyBorder="1" applyAlignment="1">
      <alignment vertical="center" wrapText="1"/>
    </xf>
    <xf numFmtId="164" fontId="36" fillId="22" borderId="10" xfId="0" applyNumberFormat="1" applyFont="1" applyFill="1" applyBorder="1" applyAlignment="1">
      <alignment vertical="center" wrapText="1"/>
    </xf>
    <xf numFmtId="17" fontId="23" fillId="0" borderId="10" xfId="0" applyNumberFormat="1" applyFont="1" applyFill="1" applyBorder="1" applyAlignment="1">
      <alignment horizontal="center" vertical="center"/>
    </xf>
    <xf numFmtId="167" fontId="40" fillId="0" borderId="10" xfId="43" applyNumberFormat="1" applyFont="1" applyFill="1" applyBorder="1" applyAlignment="1">
      <alignment vertical="center" wrapText="1"/>
    </xf>
    <xf numFmtId="165" fontId="40" fillId="0" borderId="10" xfId="43" applyNumberFormat="1" applyFont="1" applyFill="1" applyBorder="1" applyAlignment="1">
      <alignment vertical="center" wrapText="1"/>
    </xf>
    <xf numFmtId="1" fontId="40" fillId="0" borderId="10" xfId="0" applyNumberFormat="1" applyFont="1" applyFill="1" applyBorder="1" applyAlignment="1">
      <alignment wrapText="1"/>
    </xf>
    <xf numFmtId="1" fontId="40" fillId="0" borderId="10" xfId="0" applyNumberFormat="1" applyFont="1" applyFill="1" applyBorder="1" applyAlignment="1">
      <alignment vertical="top" wrapText="1"/>
    </xf>
    <xf numFmtId="0" fontId="28" fillId="22" borderId="0" xfId="0" applyFont="1" applyFill="1" applyAlignment="1">
      <alignment vertical="center"/>
    </xf>
    <xf numFmtId="0" fontId="40" fillId="0" borderId="10" xfId="0" applyFont="1" applyFill="1" applyBorder="1" applyAlignment="1">
      <alignment vertical="top" wrapText="1"/>
    </xf>
    <xf numFmtId="4" fontId="24" fillId="22" borderId="10" xfId="0" applyNumberFormat="1" applyFont="1" applyFill="1" applyBorder="1" applyAlignment="1">
      <alignment horizontal="center" vertical="center" wrapText="1"/>
    </xf>
    <xf numFmtId="4" fontId="24" fillId="0" borderId="10" xfId="43" applyNumberFormat="1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wrapText="1"/>
    </xf>
    <xf numFmtId="0" fontId="24" fillId="0" borderId="10" xfId="0" applyFont="1" applyFill="1" applyBorder="1" applyAlignment="1">
      <alignment vertical="center" wrapText="1"/>
    </xf>
    <xf numFmtId="0" fontId="23" fillId="0" borderId="12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4" fontId="23" fillId="0" borderId="12" xfId="0" applyNumberFormat="1" applyFont="1" applyBorder="1" applyAlignment="1">
      <alignment horizontal="left" vertical="center" wrapText="1"/>
    </xf>
    <xf numFmtId="4" fontId="23" fillId="0" borderId="14" xfId="0" applyNumberFormat="1" applyFont="1" applyBorder="1" applyAlignment="1">
      <alignment horizontal="left" vertical="center" wrapText="1"/>
    </xf>
    <xf numFmtId="4" fontId="23" fillId="0" borderId="11" xfId="0" applyNumberFormat="1" applyFont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left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36" fillId="0" borderId="11" xfId="0" applyFont="1" applyFill="1" applyBorder="1" applyAlignment="1">
      <alignment horizontal="left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10" xfId="43" applyNumberFormat="1" applyFont="1" applyFill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/>
    </xf>
    <xf numFmtId="43" fontId="35" fillId="0" borderId="0" xfId="43" applyFont="1" applyFill="1" applyAlignment="1">
      <alignment horizontal="left" vertical="center" wrapText="1"/>
    </xf>
    <xf numFmtId="43" fontId="36" fillId="0" borderId="0" xfId="43" applyFont="1" applyFill="1" applyAlignment="1">
      <alignment horizontal="left" vertical="center" wrapText="1"/>
    </xf>
    <xf numFmtId="0" fontId="37" fillId="0" borderId="0" xfId="0" applyFont="1" applyFill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28" fillId="22" borderId="10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left" vertical="center" wrapText="1"/>
    </xf>
    <xf numFmtId="43" fontId="38" fillId="0" borderId="0" xfId="43" applyFont="1" applyFill="1" applyAlignment="1">
      <alignment horizontal="center" vertical="center"/>
    </xf>
    <xf numFmtId="0" fontId="36" fillId="0" borderId="10" xfId="0" applyFont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36" fillId="0" borderId="10" xfId="0" applyFont="1" applyFill="1" applyBorder="1" applyAlignment="1">
      <alignment horizontal="left" vertical="center" wrapText="1"/>
    </xf>
    <xf numFmtId="0" fontId="36" fillId="22" borderId="10" xfId="0" applyFont="1" applyFill="1" applyBorder="1" applyAlignment="1">
      <alignment horizontal="center" vertical="center"/>
    </xf>
    <xf numFmtId="0" fontId="36" fillId="0" borderId="12" xfId="0" applyFont="1" applyBorder="1" applyAlignment="1">
      <alignment horizontal="left" vertical="center" wrapText="1"/>
    </xf>
    <xf numFmtId="0" fontId="36" fillId="0" borderId="14" xfId="0" applyFont="1" applyBorder="1" applyAlignment="1">
      <alignment horizontal="left" vertical="center" wrapText="1"/>
    </xf>
    <xf numFmtId="0" fontId="36" fillId="0" borderId="11" xfId="0" applyFont="1" applyBorder="1" applyAlignment="1">
      <alignment horizontal="left" vertical="center" wrapText="1"/>
    </xf>
    <xf numFmtId="164" fontId="36" fillId="0" borderId="10" xfId="0" applyNumberFormat="1" applyFont="1" applyBorder="1" applyAlignment="1">
      <alignment horizontal="left" vertical="center"/>
    </xf>
    <xf numFmtId="164" fontId="36" fillId="0" borderId="10" xfId="0" applyNumberFormat="1" applyFont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43" fontId="36" fillId="0" borderId="0" xfId="44" applyFont="1" applyFill="1" applyAlignment="1">
      <alignment horizontal="left" vertical="center" wrapText="1"/>
    </xf>
    <xf numFmtId="0" fontId="38" fillId="0" borderId="0" xfId="0" applyFont="1" applyFill="1" applyAlignment="1">
      <alignment horizontal="center" wrapText="1"/>
    </xf>
    <xf numFmtId="0" fontId="36" fillId="22" borderId="15" xfId="0" applyFont="1" applyFill="1" applyBorder="1" applyAlignment="1">
      <alignment horizontal="center" vertical="center" wrapText="1"/>
    </xf>
    <xf numFmtId="0" fontId="36" fillId="22" borderId="13" xfId="0" applyFont="1" applyFill="1" applyBorder="1" applyAlignment="1">
      <alignment horizontal="center" vertical="center" wrapText="1"/>
    </xf>
    <xf numFmtId="43" fontId="38" fillId="22" borderId="0" xfId="43" applyFont="1" applyFill="1" applyAlignment="1">
      <alignment horizontal="center" vertical="center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Обычный_Лист1_1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/>
    <cellStyle name="Хороший" xfId="4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3268325" y="3152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19</xdr:col>
      <xdr:colOff>0</xdr:colOff>
      <xdr:row>12</xdr:row>
      <xdr:rowOff>0</xdr:rowOff>
    </xdr:from>
    <xdr:to>
      <xdr:col>19</xdr:col>
      <xdr:colOff>0</xdr:colOff>
      <xdr:row>12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13268325" y="3152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9667875" y="39814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19</xdr:col>
      <xdr:colOff>0</xdr:colOff>
      <xdr:row>13</xdr:row>
      <xdr:rowOff>0</xdr:rowOff>
    </xdr:from>
    <xdr:to>
      <xdr:col>19</xdr:col>
      <xdr:colOff>0</xdr:colOff>
      <xdr:row>13</xdr:row>
      <xdr:rowOff>0</xdr:rowOff>
    </xdr:to>
    <xdr:sp macro="" textlink="">
      <xdr:nvSpPr>
        <xdr:cNvPr id="3" name="Text Box 22"/>
        <xdr:cNvSpPr txBox="1">
          <a:spLocks noChangeArrowheads="1"/>
        </xdr:cNvSpPr>
      </xdr:nvSpPr>
      <xdr:spPr bwMode="auto">
        <a:xfrm>
          <a:off x="9667875" y="39814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34</xdr:col>
      <xdr:colOff>0</xdr:colOff>
      <xdr:row>8</xdr:row>
      <xdr:rowOff>0</xdr:rowOff>
    </xdr:from>
    <xdr:to>
      <xdr:col>34</xdr:col>
      <xdr:colOff>0</xdr:colOff>
      <xdr:row>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2087225" y="25717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00" name="Text Box 5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01" name="Text Box 8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38100</xdr:colOff>
      <xdr:row>35</xdr:row>
      <xdr:rowOff>0</xdr:rowOff>
    </xdr:from>
    <xdr:to>
      <xdr:col>0</xdr:col>
      <xdr:colOff>142875</xdr:colOff>
      <xdr:row>35</xdr:row>
      <xdr:rowOff>28575</xdr:rowOff>
    </xdr:to>
    <xdr:sp macro="" textlink="">
      <xdr:nvSpPr>
        <xdr:cNvPr id="4102" name="Text Box 10"/>
        <xdr:cNvSpPr txBox="1">
          <a:spLocks noChangeArrowheads="1"/>
        </xdr:cNvSpPr>
      </xdr:nvSpPr>
      <xdr:spPr bwMode="auto">
        <a:xfrm>
          <a:off x="38100" y="31632525"/>
          <a:ext cx="1047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2117</xdr:rowOff>
    </xdr:from>
    <xdr:to>
      <xdr:col>2</xdr:col>
      <xdr:colOff>0</xdr:colOff>
      <xdr:row>23</xdr:row>
      <xdr:rowOff>2117</xdr:rowOff>
    </xdr:to>
    <xdr:sp macro="" textlink="">
      <xdr:nvSpPr>
        <xdr:cNvPr id="8" name="Text Box 11"/>
        <xdr:cNvSpPr txBox="1">
          <a:spLocks noChangeArrowheads="1"/>
        </xdr:cNvSpPr>
      </xdr:nvSpPr>
      <xdr:spPr bwMode="auto">
        <a:xfrm>
          <a:off x="285750" y="10251017"/>
          <a:ext cx="18764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76200</xdr:colOff>
      <xdr:row>35</xdr:row>
      <xdr:rowOff>28575</xdr:rowOff>
    </xdr:to>
    <xdr:sp macro="" textlink="">
      <xdr:nvSpPr>
        <xdr:cNvPr id="4104" name="Text Box 12"/>
        <xdr:cNvSpPr txBox="1">
          <a:spLocks noChangeArrowheads="1"/>
        </xdr:cNvSpPr>
      </xdr:nvSpPr>
      <xdr:spPr bwMode="auto">
        <a:xfrm>
          <a:off x="2857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05" name="Text Box 13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34</xdr:col>
      <xdr:colOff>0</xdr:colOff>
      <xdr:row>35</xdr:row>
      <xdr:rowOff>0</xdr:rowOff>
    </xdr:from>
    <xdr:to>
      <xdr:col>34</xdr:col>
      <xdr:colOff>76200</xdr:colOff>
      <xdr:row>35</xdr:row>
      <xdr:rowOff>28575</xdr:rowOff>
    </xdr:to>
    <xdr:sp macro="" textlink="">
      <xdr:nvSpPr>
        <xdr:cNvPr id="4106" name="Text Box 15"/>
        <xdr:cNvSpPr txBox="1">
          <a:spLocks noChangeArrowheads="1"/>
        </xdr:cNvSpPr>
      </xdr:nvSpPr>
      <xdr:spPr bwMode="auto">
        <a:xfrm>
          <a:off x="967740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2117</xdr:rowOff>
    </xdr:from>
    <xdr:to>
      <xdr:col>2</xdr:col>
      <xdr:colOff>0</xdr:colOff>
      <xdr:row>23</xdr:row>
      <xdr:rowOff>2117</xdr:rowOff>
    </xdr:to>
    <xdr:sp macro="" textlink="">
      <xdr:nvSpPr>
        <xdr:cNvPr id="12" name="Text Box 16"/>
        <xdr:cNvSpPr txBox="1">
          <a:spLocks noChangeArrowheads="1"/>
        </xdr:cNvSpPr>
      </xdr:nvSpPr>
      <xdr:spPr bwMode="auto">
        <a:xfrm>
          <a:off x="285750" y="10251017"/>
          <a:ext cx="18764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08" name="Text Box 17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76200</xdr:colOff>
      <xdr:row>35</xdr:row>
      <xdr:rowOff>28575</xdr:rowOff>
    </xdr:to>
    <xdr:sp macro="" textlink="">
      <xdr:nvSpPr>
        <xdr:cNvPr id="4109" name="Text Box 19"/>
        <xdr:cNvSpPr txBox="1">
          <a:spLocks noChangeArrowheads="1"/>
        </xdr:cNvSpPr>
      </xdr:nvSpPr>
      <xdr:spPr bwMode="auto">
        <a:xfrm>
          <a:off x="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2117</xdr:rowOff>
    </xdr:from>
    <xdr:to>
      <xdr:col>2</xdr:col>
      <xdr:colOff>0</xdr:colOff>
      <xdr:row>23</xdr:row>
      <xdr:rowOff>2117</xdr:rowOff>
    </xdr:to>
    <xdr:sp macro="" textlink="">
      <xdr:nvSpPr>
        <xdr:cNvPr id="15" name="Text Box 20"/>
        <xdr:cNvSpPr txBox="1">
          <a:spLocks noChangeArrowheads="1"/>
        </xdr:cNvSpPr>
      </xdr:nvSpPr>
      <xdr:spPr bwMode="auto">
        <a:xfrm>
          <a:off x="285750" y="10251017"/>
          <a:ext cx="18764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11" name="Text Box 21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34</xdr:col>
      <xdr:colOff>0</xdr:colOff>
      <xdr:row>8</xdr:row>
      <xdr:rowOff>0</xdr:rowOff>
    </xdr:from>
    <xdr:to>
      <xdr:col>34</xdr:col>
      <xdr:colOff>0</xdr:colOff>
      <xdr:row>8</xdr:row>
      <xdr:rowOff>0</xdr:rowOff>
    </xdr:to>
    <xdr:sp macro="" textlink="">
      <xdr:nvSpPr>
        <xdr:cNvPr id="17" name="Text Box 22"/>
        <xdr:cNvSpPr txBox="1">
          <a:spLocks noChangeArrowheads="1"/>
        </xdr:cNvSpPr>
      </xdr:nvSpPr>
      <xdr:spPr bwMode="auto">
        <a:xfrm>
          <a:off x="12087225" y="25717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13" name="Text Box 23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14" name="Text Box 25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15" name="Text Box 28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35</xdr:row>
      <xdr:rowOff>0</xdr:rowOff>
    </xdr:from>
    <xdr:to>
      <xdr:col>1</xdr:col>
      <xdr:colOff>142875</xdr:colOff>
      <xdr:row>35</xdr:row>
      <xdr:rowOff>28575</xdr:rowOff>
    </xdr:to>
    <xdr:sp macro="" textlink="">
      <xdr:nvSpPr>
        <xdr:cNvPr id="4116" name="Text Box 30"/>
        <xdr:cNvSpPr txBox="1">
          <a:spLocks noChangeArrowheads="1"/>
        </xdr:cNvSpPr>
      </xdr:nvSpPr>
      <xdr:spPr bwMode="auto">
        <a:xfrm>
          <a:off x="323850" y="31632525"/>
          <a:ext cx="1047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17" name="Text Box 32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18" name="Text Box 33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34</xdr:col>
      <xdr:colOff>0</xdr:colOff>
      <xdr:row>35</xdr:row>
      <xdr:rowOff>0</xdr:rowOff>
    </xdr:from>
    <xdr:to>
      <xdr:col>34</xdr:col>
      <xdr:colOff>76200</xdr:colOff>
      <xdr:row>35</xdr:row>
      <xdr:rowOff>28575</xdr:rowOff>
    </xdr:to>
    <xdr:sp macro="" textlink="">
      <xdr:nvSpPr>
        <xdr:cNvPr id="4119" name="Text Box 35"/>
        <xdr:cNvSpPr txBox="1">
          <a:spLocks noChangeArrowheads="1"/>
        </xdr:cNvSpPr>
      </xdr:nvSpPr>
      <xdr:spPr bwMode="auto">
        <a:xfrm>
          <a:off x="967740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20" name="Text Box 37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76200</xdr:colOff>
      <xdr:row>35</xdr:row>
      <xdr:rowOff>28575</xdr:rowOff>
    </xdr:to>
    <xdr:sp macro="" textlink="">
      <xdr:nvSpPr>
        <xdr:cNvPr id="4121" name="Text Box 39"/>
        <xdr:cNvSpPr txBox="1">
          <a:spLocks noChangeArrowheads="1"/>
        </xdr:cNvSpPr>
      </xdr:nvSpPr>
      <xdr:spPr bwMode="auto">
        <a:xfrm>
          <a:off x="2857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22" name="Text Box 41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23" name="Text Box 45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24" name="Text Box 47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25" name="Text Box 49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26" name="Text Box 51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27" name="Text Box 53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28" name="Text Box 55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29" name="Text Box 57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30" name="Text Box 58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76200</xdr:colOff>
      <xdr:row>35</xdr:row>
      <xdr:rowOff>28575</xdr:rowOff>
    </xdr:to>
    <xdr:sp macro="" textlink="">
      <xdr:nvSpPr>
        <xdr:cNvPr id="4131" name="Text Box 59"/>
        <xdr:cNvSpPr txBox="1">
          <a:spLocks noChangeArrowheads="1"/>
        </xdr:cNvSpPr>
      </xdr:nvSpPr>
      <xdr:spPr bwMode="auto">
        <a:xfrm>
          <a:off x="161925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35</xdr:row>
      <xdr:rowOff>0</xdr:rowOff>
    </xdr:from>
    <xdr:to>
      <xdr:col>2</xdr:col>
      <xdr:colOff>114300</xdr:colOff>
      <xdr:row>35</xdr:row>
      <xdr:rowOff>28575</xdr:rowOff>
    </xdr:to>
    <xdr:sp macro="" textlink="">
      <xdr:nvSpPr>
        <xdr:cNvPr id="4132" name="Text Box 60"/>
        <xdr:cNvSpPr txBox="1">
          <a:spLocks noChangeArrowheads="1"/>
        </xdr:cNvSpPr>
      </xdr:nvSpPr>
      <xdr:spPr bwMode="auto">
        <a:xfrm>
          <a:off x="1638300" y="31632525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35</xdr:row>
      <xdr:rowOff>0</xdr:rowOff>
    </xdr:from>
    <xdr:to>
      <xdr:col>1</xdr:col>
      <xdr:colOff>142875</xdr:colOff>
      <xdr:row>35</xdr:row>
      <xdr:rowOff>28575</xdr:rowOff>
    </xdr:to>
    <xdr:sp macro="" textlink="">
      <xdr:nvSpPr>
        <xdr:cNvPr id="4133" name="Text Box 10"/>
        <xdr:cNvSpPr txBox="1">
          <a:spLocks noChangeArrowheads="1"/>
        </xdr:cNvSpPr>
      </xdr:nvSpPr>
      <xdr:spPr bwMode="auto">
        <a:xfrm>
          <a:off x="323850" y="31632525"/>
          <a:ext cx="1047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34</xdr:col>
      <xdr:colOff>0</xdr:colOff>
      <xdr:row>35</xdr:row>
      <xdr:rowOff>0</xdr:rowOff>
    </xdr:from>
    <xdr:to>
      <xdr:col>34</xdr:col>
      <xdr:colOff>76200</xdr:colOff>
      <xdr:row>35</xdr:row>
      <xdr:rowOff>28575</xdr:rowOff>
    </xdr:to>
    <xdr:sp macro="" textlink="">
      <xdr:nvSpPr>
        <xdr:cNvPr id="4134" name="Text Box 15"/>
        <xdr:cNvSpPr txBox="1">
          <a:spLocks noChangeArrowheads="1"/>
        </xdr:cNvSpPr>
      </xdr:nvSpPr>
      <xdr:spPr bwMode="auto">
        <a:xfrm>
          <a:off x="9677400" y="31632525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85725</xdr:colOff>
      <xdr:row>35</xdr:row>
      <xdr:rowOff>0</xdr:rowOff>
    </xdr:from>
    <xdr:to>
      <xdr:col>1</xdr:col>
      <xdr:colOff>238125</xdr:colOff>
      <xdr:row>35</xdr:row>
      <xdr:rowOff>28575</xdr:rowOff>
    </xdr:to>
    <xdr:sp macro="" textlink="">
      <xdr:nvSpPr>
        <xdr:cNvPr id="4135" name="Text Box 19"/>
        <xdr:cNvSpPr txBox="1">
          <a:spLocks noChangeArrowheads="1"/>
        </xdr:cNvSpPr>
      </xdr:nvSpPr>
      <xdr:spPr bwMode="auto">
        <a:xfrm>
          <a:off x="371475" y="31632525"/>
          <a:ext cx="1524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85725</xdr:colOff>
      <xdr:row>33</xdr:row>
      <xdr:rowOff>0</xdr:rowOff>
    </xdr:from>
    <xdr:to>
      <xdr:col>1</xdr:col>
      <xdr:colOff>323850</xdr:colOff>
      <xdr:row>33</xdr:row>
      <xdr:rowOff>28575</xdr:rowOff>
    </xdr:to>
    <xdr:sp macro="" textlink="">
      <xdr:nvSpPr>
        <xdr:cNvPr id="4136" name="Text Box 19"/>
        <xdr:cNvSpPr txBox="1">
          <a:spLocks noChangeArrowheads="1"/>
        </xdr:cNvSpPr>
      </xdr:nvSpPr>
      <xdr:spPr bwMode="auto">
        <a:xfrm>
          <a:off x="371475" y="31270575"/>
          <a:ext cx="2381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22" name="Text Box 3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23" name="Text Box 5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24" name="Text Box 8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38100</xdr:colOff>
      <xdr:row>31</xdr:row>
      <xdr:rowOff>0</xdr:rowOff>
    </xdr:from>
    <xdr:to>
      <xdr:col>0</xdr:col>
      <xdr:colOff>142875</xdr:colOff>
      <xdr:row>31</xdr:row>
      <xdr:rowOff>47625</xdr:rowOff>
    </xdr:to>
    <xdr:sp macro="" textlink="">
      <xdr:nvSpPr>
        <xdr:cNvPr id="5125" name="Text Box 10"/>
        <xdr:cNvSpPr txBox="1">
          <a:spLocks noChangeArrowheads="1"/>
        </xdr:cNvSpPr>
      </xdr:nvSpPr>
      <xdr:spPr bwMode="auto">
        <a:xfrm>
          <a:off x="38100" y="16202025"/>
          <a:ext cx="1047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76200</xdr:colOff>
      <xdr:row>31</xdr:row>
      <xdr:rowOff>47625</xdr:rowOff>
    </xdr:to>
    <xdr:sp macro="" textlink="">
      <xdr:nvSpPr>
        <xdr:cNvPr id="5126" name="Text Box 12"/>
        <xdr:cNvSpPr txBox="1">
          <a:spLocks noChangeArrowheads="1"/>
        </xdr:cNvSpPr>
      </xdr:nvSpPr>
      <xdr:spPr bwMode="auto">
        <a:xfrm>
          <a:off x="381000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27" name="Text Box 13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76200</xdr:colOff>
      <xdr:row>31</xdr:row>
      <xdr:rowOff>47625</xdr:rowOff>
    </xdr:to>
    <xdr:sp macro="" textlink="">
      <xdr:nvSpPr>
        <xdr:cNvPr id="5128" name="Text Box 15"/>
        <xdr:cNvSpPr txBox="1">
          <a:spLocks noChangeArrowheads="1"/>
        </xdr:cNvSpPr>
      </xdr:nvSpPr>
      <xdr:spPr bwMode="auto">
        <a:xfrm>
          <a:off x="94583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29" name="Text Box 17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76200</xdr:colOff>
      <xdr:row>31</xdr:row>
      <xdr:rowOff>47625</xdr:rowOff>
    </xdr:to>
    <xdr:sp macro="" textlink="">
      <xdr:nvSpPr>
        <xdr:cNvPr id="5130" name="Text Box 19"/>
        <xdr:cNvSpPr txBox="1">
          <a:spLocks noChangeArrowheads="1"/>
        </xdr:cNvSpPr>
      </xdr:nvSpPr>
      <xdr:spPr bwMode="auto">
        <a:xfrm>
          <a:off x="0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31" name="Text Box 21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32" name="Text Box 23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33" name="Text Box 25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34" name="Text Box 28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31</xdr:row>
      <xdr:rowOff>0</xdr:rowOff>
    </xdr:from>
    <xdr:to>
      <xdr:col>1</xdr:col>
      <xdr:colOff>142875</xdr:colOff>
      <xdr:row>31</xdr:row>
      <xdr:rowOff>47625</xdr:rowOff>
    </xdr:to>
    <xdr:sp macro="" textlink="">
      <xdr:nvSpPr>
        <xdr:cNvPr id="5135" name="Text Box 30"/>
        <xdr:cNvSpPr txBox="1">
          <a:spLocks noChangeArrowheads="1"/>
        </xdr:cNvSpPr>
      </xdr:nvSpPr>
      <xdr:spPr bwMode="auto">
        <a:xfrm>
          <a:off x="419100" y="16202025"/>
          <a:ext cx="1047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36" name="Text Box 32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37" name="Text Box 33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76200</xdr:colOff>
      <xdr:row>31</xdr:row>
      <xdr:rowOff>47625</xdr:rowOff>
    </xdr:to>
    <xdr:sp macro="" textlink="">
      <xdr:nvSpPr>
        <xdr:cNvPr id="5138" name="Text Box 35"/>
        <xdr:cNvSpPr txBox="1">
          <a:spLocks noChangeArrowheads="1"/>
        </xdr:cNvSpPr>
      </xdr:nvSpPr>
      <xdr:spPr bwMode="auto">
        <a:xfrm>
          <a:off x="94583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39" name="Text Box 37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76200</xdr:colOff>
      <xdr:row>31</xdr:row>
      <xdr:rowOff>47625</xdr:rowOff>
    </xdr:to>
    <xdr:sp macro="" textlink="">
      <xdr:nvSpPr>
        <xdr:cNvPr id="5140" name="Text Box 39"/>
        <xdr:cNvSpPr txBox="1">
          <a:spLocks noChangeArrowheads="1"/>
        </xdr:cNvSpPr>
      </xdr:nvSpPr>
      <xdr:spPr bwMode="auto">
        <a:xfrm>
          <a:off x="381000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41" name="Text Box 41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42" name="Text Box 45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43" name="Text Box 47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44" name="Text Box 49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45" name="Text Box 51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46" name="Text Box 53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47" name="Text Box 55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48" name="Text Box 57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76200</xdr:colOff>
      <xdr:row>31</xdr:row>
      <xdr:rowOff>47625</xdr:rowOff>
    </xdr:to>
    <xdr:sp macro="" textlink="">
      <xdr:nvSpPr>
        <xdr:cNvPr id="5149" name="Text Box 58"/>
        <xdr:cNvSpPr txBox="1">
          <a:spLocks noChangeArrowheads="1"/>
        </xdr:cNvSpPr>
      </xdr:nvSpPr>
      <xdr:spPr bwMode="auto">
        <a:xfrm>
          <a:off x="1876425" y="16202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31</xdr:row>
      <xdr:rowOff>161925</xdr:rowOff>
    </xdr:from>
    <xdr:to>
      <xdr:col>2</xdr:col>
      <xdr:colOff>104775</xdr:colOff>
      <xdr:row>31</xdr:row>
      <xdr:rowOff>171450</xdr:rowOff>
    </xdr:to>
    <xdr:sp macro="" textlink="">
      <xdr:nvSpPr>
        <xdr:cNvPr id="5150" name="Text Box 59"/>
        <xdr:cNvSpPr txBox="1">
          <a:spLocks noChangeArrowheads="1"/>
        </xdr:cNvSpPr>
      </xdr:nvSpPr>
      <xdr:spPr bwMode="auto">
        <a:xfrm>
          <a:off x="1895475" y="16363950"/>
          <a:ext cx="8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31</xdr:row>
      <xdr:rowOff>0</xdr:rowOff>
    </xdr:from>
    <xdr:to>
      <xdr:col>2</xdr:col>
      <xdr:colOff>114300</xdr:colOff>
      <xdr:row>31</xdr:row>
      <xdr:rowOff>47625</xdr:rowOff>
    </xdr:to>
    <xdr:sp macro="" textlink="">
      <xdr:nvSpPr>
        <xdr:cNvPr id="5151" name="Text Box 60"/>
        <xdr:cNvSpPr txBox="1">
          <a:spLocks noChangeArrowheads="1"/>
        </xdr:cNvSpPr>
      </xdr:nvSpPr>
      <xdr:spPr bwMode="auto">
        <a:xfrm>
          <a:off x="1895475" y="16202025"/>
          <a:ext cx="952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31</xdr:row>
      <xdr:rowOff>0</xdr:rowOff>
    </xdr:from>
    <xdr:to>
      <xdr:col>1</xdr:col>
      <xdr:colOff>142875</xdr:colOff>
      <xdr:row>31</xdr:row>
      <xdr:rowOff>47625</xdr:rowOff>
    </xdr:to>
    <xdr:sp macro="" textlink="">
      <xdr:nvSpPr>
        <xdr:cNvPr id="5152" name="Text Box 10"/>
        <xdr:cNvSpPr txBox="1">
          <a:spLocks noChangeArrowheads="1"/>
        </xdr:cNvSpPr>
      </xdr:nvSpPr>
      <xdr:spPr bwMode="auto">
        <a:xfrm>
          <a:off x="419100" y="16202025"/>
          <a:ext cx="1047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31</xdr:row>
      <xdr:rowOff>171450</xdr:rowOff>
    </xdr:from>
    <xdr:to>
      <xdr:col>19</xdr:col>
      <xdr:colOff>76200</xdr:colOff>
      <xdr:row>31</xdr:row>
      <xdr:rowOff>180975</xdr:rowOff>
    </xdr:to>
    <xdr:sp macro="" textlink="">
      <xdr:nvSpPr>
        <xdr:cNvPr id="5153" name="Text Box 15"/>
        <xdr:cNvSpPr txBox="1">
          <a:spLocks noChangeArrowheads="1"/>
        </xdr:cNvSpPr>
      </xdr:nvSpPr>
      <xdr:spPr bwMode="auto">
        <a:xfrm>
          <a:off x="9458325" y="1637347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85725</xdr:colOff>
      <xdr:row>35</xdr:row>
      <xdr:rowOff>0</xdr:rowOff>
    </xdr:from>
    <xdr:to>
      <xdr:col>1</xdr:col>
      <xdr:colOff>247650</xdr:colOff>
      <xdr:row>35</xdr:row>
      <xdr:rowOff>104775</xdr:rowOff>
    </xdr:to>
    <xdr:sp macro="" textlink="">
      <xdr:nvSpPr>
        <xdr:cNvPr id="5154" name="Text Box 19"/>
        <xdr:cNvSpPr txBox="1">
          <a:spLocks noChangeArrowheads="1"/>
        </xdr:cNvSpPr>
      </xdr:nvSpPr>
      <xdr:spPr bwMode="auto">
        <a:xfrm>
          <a:off x="466725" y="18468975"/>
          <a:ext cx="1619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55" name="Text Box 1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56" name="Text Box 3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57" name="Text Box 5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58" name="Text Box 8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38100</xdr:colOff>
      <xdr:row>66</xdr:row>
      <xdr:rowOff>0</xdr:rowOff>
    </xdr:from>
    <xdr:to>
      <xdr:col>0</xdr:col>
      <xdr:colOff>142875</xdr:colOff>
      <xdr:row>66</xdr:row>
      <xdr:rowOff>28575</xdr:rowOff>
    </xdr:to>
    <xdr:sp macro="" textlink="">
      <xdr:nvSpPr>
        <xdr:cNvPr id="5159" name="Text Box 10"/>
        <xdr:cNvSpPr txBox="1">
          <a:spLocks noChangeArrowheads="1"/>
        </xdr:cNvSpPr>
      </xdr:nvSpPr>
      <xdr:spPr bwMode="auto">
        <a:xfrm>
          <a:off x="38100" y="40005000"/>
          <a:ext cx="1047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76200</xdr:colOff>
      <xdr:row>66</xdr:row>
      <xdr:rowOff>28575</xdr:rowOff>
    </xdr:to>
    <xdr:sp macro="" textlink="">
      <xdr:nvSpPr>
        <xdr:cNvPr id="5160" name="Text Box 12"/>
        <xdr:cNvSpPr txBox="1">
          <a:spLocks noChangeArrowheads="1"/>
        </xdr:cNvSpPr>
      </xdr:nvSpPr>
      <xdr:spPr bwMode="auto">
        <a:xfrm>
          <a:off x="381000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61" name="Text Box 13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676275</xdr:colOff>
      <xdr:row>66</xdr:row>
      <xdr:rowOff>0</xdr:rowOff>
    </xdr:from>
    <xdr:to>
      <xdr:col>19</xdr:col>
      <xdr:colOff>85725</xdr:colOff>
      <xdr:row>66</xdr:row>
      <xdr:rowOff>28575</xdr:rowOff>
    </xdr:to>
    <xdr:sp macro="" textlink="">
      <xdr:nvSpPr>
        <xdr:cNvPr id="5162" name="Text Box 15"/>
        <xdr:cNvSpPr txBox="1">
          <a:spLocks noChangeArrowheads="1"/>
        </xdr:cNvSpPr>
      </xdr:nvSpPr>
      <xdr:spPr bwMode="auto">
        <a:xfrm>
          <a:off x="9458325" y="40005000"/>
          <a:ext cx="857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63" name="Text Box 17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76200</xdr:colOff>
      <xdr:row>66</xdr:row>
      <xdr:rowOff>28575</xdr:rowOff>
    </xdr:to>
    <xdr:sp macro="" textlink="">
      <xdr:nvSpPr>
        <xdr:cNvPr id="5164" name="Text Box 19"/>
        <xdr:cNvSpPr txBox="1">
          <a:spLocks noChangeArrowheads="1"/>
        </xdr:cNvSpPr>
      </xdr:nvSpPr>
      <xdr:spPr bwMode="auto">
        <a:xfrm>
          <a:off x="0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65" name="Text Box 21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66" name="Text Box 23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67" name="Text Box 25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68" name="Text Box 28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66</xdr:row>
      <xdr:rowOff>0</xdr:rowOff>
    </xdr:from>
    <xdr:to>
      <xdr:col>1</xdr:col>
      <xdr:colOff>142875</xdr:colOff>
      <xdr:row>66</xdr:row>
      <xdr:rowOff>28575</xdr:rowOff>
    </xdr:to>
    <xdr:sp macro="" textlink="">
      <xdr:nvSpPr>
        <xdr:cNvPr id="5169" name="Text Box 30"/>
        <xdr:cNvSpPr txBox="1">
          <a:spLocks noChangeArrowheads="1"/>
        </xdr:cNvSpPr>
      </xdr:nvSpPr>
      <xdr:spPr bwMode="auto">
        <a:xfrm>
          <a:off x="419100" y="40005000"/>
          <a:ext cx="1047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70" name="Text Box 32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71" name="Text Box 33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76200</xdr:colOff>
      <xdr:row>66</xdr:row>
      <xdr:rowOff>28575</xdr:rowOff>
    </xdr:to>
    <xdr:sp macro="" textlink="">
      <xdr:nvSpPr>
        <xdr:cNvPr id="5172" name="Text Box 35"/>
        <xdr:cNvSpPr txBox="1">
          <a:spLocks noChangeArrowheads="1"/>
        </xdr:cNvSpPr>
      </xdr:nvSpPr>
      <xdr:spPr bwMode="auto">
        <a:xfrm>
          <a:off x="94583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73" name="Text Box 37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76200</xdr:colOff>
      <xdr:row>66</xdr:row>
      <xdr:rowOff>28575</xdr:rowOff>
    </xdr:to>
    <xdr:sp macro="" textlink="">
      <xdr:nvSpPr>
        <xdr:cNvPr id="5174" name="Text Box 39"/>
        <xdr:cNvSpPr txBox="1">
          <a:spLocks noChangeArrowheads="1"/>
        </xdr:cNvSpPr>
      </xdr:nvSpPr>
      <xdr:spPr bwMode="auto">
        <a:xfrm>
          <a:off x="381000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75" name="Text Box 41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76" name="Text Box 45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77" name="Text Box 47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78" name="Text Box 49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79" name="Text Box 51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80" name="Text Box 53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81" name="Text Box 55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82" name="Text Box 57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83" name="Text Box 58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76200</xdr:colOff>
      <xdr:row>66</xdr:row>
      <xdr:rowOff>28575</xdr:rowOff>
    </xdr:to>
    <xdr:sp macro="" textlink="">
      <xdr:nvSpPr>
        <xdr:cNvPr id="5184" name="Text Box 59"/>
        <xdr:cNvSpPr txBox="1">
          <a:spLocks noChangeArrowheads="1"/>
        </xdr:cNvSpPr>
      </xdr:nvSpPr>
      <xdr:spPr bwMode="auto">
        <a:xfrm>
          <a:off x="1876425" y="4000500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19050</xdr:colOff>
      <xdr:row>66</xdr:row>
      <xdr:rowOff>0</xdr:rowOff>
    </xdr:from>
    <xdr:to>
      <xdr:col>2</xdr:col>
      <xdr:colOff>114300</xdr:colOff>
      <xdr:row>66</xdr:row>
      <xdr:rowOff>28575</xdr:rowOff>
    </xdr:to>
    <xdr:sp macro="" textlink="">
      <xdr:nvSpPr>
        <xdr:cNvPr id="5185" name="Text Box 60"/>
        <xdr:cNvSpPr txBox="1">
          <a:spLocks noChangeArrowheads="1"/>
        </xdr:cNvSpPr>
      </xdr:nvSpPr>
      <xdr:spPr bwMode="auto">
        <a:xfrm>
          <a:off x="1895475" y="40005000"/>
          <a:ext cx="9525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38100</xdr:colOff>
      <xdr:row>66</xdr:row>
      <xdr:rowOff>0</xdr:rowOff>
    </xdr:from>
    <xdr:to>
      <xdr:col>1</xdr:col>
      <xdr:colOff>142875</xdr:colOff>
      <xdr:row>66</xdr:row>
      <xdr:rowOff>28575</xdr:rowOff>
    </xdr:to>
    <xdr:sp macro="" textlink="">
      <xdr:nvSpPr>
        <xdr:cNvPr id="5186" name="Text Box 10"/>
        <xdr:cNvSpPr txBox="1">
          <a:spLocks noChangeArrowheads="1"/>
        </xdr:cNvSpPr>
      </xdr:nvSpPr>
      <xdr:spPr bwMode="auto">
        <a:xfrm>
          <a:off x="419100" y="40005000"/>
          <a:ext cx="1047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19050</xdr:colOff>
      <xdr:row>66</xdr:row>
      <xdr:rowOff>0</xdr:rowOff>
    </xdr:from>
    <xdr:to>
      <xdr:col>19</xdr:col>
      <xdr:colOff>104775</xdr:colOff>
      <xdr:row>66</xdr:row>
      <xdr:rowOff>28575</xdr:rowOff>
    </xdr:to>
    <xdr:sp macro="" textlink="">
      <xdr:nvSpPr>
        <xdr:cNvPr id="5187" name="Text Box 15"/>
        <xdr:cNvSpPr txBox="1">
          <a:spLocks noChangeArrowheads="1"/>
        </xdr:cNvSpPr>
      </xdr:nvSpPr>
      <xdr:spPr bwMode="auto">
        <a:xfrm>
          <a:off x="9477375" y="40005000"/>
          <a:ext cx="857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85725</xdr:colOff>
      <xdr:row>69</xdr:row>
      <xdr:rowOff>0</xdr:rowOff>
    </xdr:from>
    <xdr:to>
      <xdr:col>1</xdr:col>
      <xdr:colOff>247650</xdr:colOff>
      <xdr:row>69</xdr:row>
      <xdr:rowOff>28575</xdr:rowOff>
    </xdr:to>
    <xdr:sp macro="" textlink="">
      <xdr:nvSpPr>
        <xdr:cNvPr id="5188" name="Text Box 19"/>
        <xdr:cNvSpPr txBox="1">
          <a:spLocks noChangeArrowheads="1"/>
        </xdr:cNvSpPr>
      </xdr:nvSpPr>
      <xdr:spPr bwMode="auto">
        <a:xfrm>
          <a:off x="466725" y="40481250"/>
          <a:ext cx="16192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25" name="Поле 1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26" name="Поле 3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27" name="Поле 5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28" name="Поле 8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29" name="Поле 12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30" name="Поле 13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31" name="Поле 17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32" name="Поле 21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33" name="Поле 23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34" name="Поле 25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35" name="Поле 28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36" name="Поле 32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37" name="Поле 33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38" name="Поле 37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39" name="Поле 41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40" name="Поле 45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41" name="Поле 47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42" name="Поле 49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43" name="Поле 51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44" name="Поле 53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45" name="Поле 55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46" name="Поле 57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47" name="Поле 58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48" name="Поле 59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76200</xdr:colOff>
      <xdr:row>24</xdr:row>
      <xdr:rowOff>28575</xdr:rowOff>
    </xdr:to>
    <xdr:sp macro="" textlink="">
      <xdr:nvSpPr>
        <xdr:cNvPr id="1049" name="Поле 60"/>
        <xdr:cNvSpPr txBox="1">
          <a:spLocks noChangeArrowheads="1"/>
        </xdr:cNvSpPr>
      </xdr:nvSpPr>
      <xdr:spPr bwMode="auto">
        <a:xfrm>
          <a:off x="361950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50" name="Поле 1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51" name="Поле 3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9" name="Поле 4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53" name="Поле 5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31" name="Поле 6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32" name="Поле 7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56" name="Поле 8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34" name="Поле 9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35" name="Поле 11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59" name="Поле 12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60" name="Поле 13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38" name="Поле 14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39" name="Поле 16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63" name="Поле 17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41" name="Поле 18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42" name="Поле 20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66" name="Поле 21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67" name="Поле 23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45" name="Поле 24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69" name="Поле 25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47" name="Поле 26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48" name="Поле 27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72" name="Поле 28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50" name="Поле 29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51" name="Поле 31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75" name="Поле 32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76" name="Поле 33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54" name="Поле 34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55" name="Поле 36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79" name="Поле 37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57" name="Поле 38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58" name="Поле 40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82" name="Поле 41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60" name="Поле 42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61" name="Поле 43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62" name="Поле 44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86" name="Поле 45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64" name="Поле 46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88" name="Поле 47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66" name="Поле 48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90" name="Поле 49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68" name="Поле 50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92" name="Поле 51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70" name="Поле 52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94" name="Поле 53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72" name="Поле 54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96" name="Поле 55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74" name="Поле 56"/>
        <xdr:cNvSpPr txBox="1">
          <a:spLocks noChangeArrowheads="1"/>
        </xdr:cNvSpPr>
      </xdr:nvSpPr>
      <xdr:spPr bwMode="auto">
        <a:xfrm>
          <a:off x="9782175" y="17526000"/>
          <a:ext cx="6096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Приобретение дорогостоящего медицинского оборудования</a:t>
          </a:r>
        </a:p>
        <a:p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rPr>
            <a:t>лечебно - профилактическими учреждениями в  2004- 2007 годах (тыс. руб.)</a:t>
          </a:r>
        </a:p>
      </xdr:txBody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98" name="Поле 57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099" name="Поле 58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100" name="Поле 59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76200</xdr:colOff>
      <xdr:row>24</xdr:row>
      <xdr:rowOff>28575</xdr:rowOff>
    </xdr:to>
    <xdr:sp macro="" textlink="">
      <xdr:nvSpPr>
        <xdr:cNvPr id="1101" name="Поле 60"/>
        <xdr:cNvSpPr txBox="1">
          <a:spLocks noChangeArrowheads="1"/>
        </xdr:cNvSpPr>
      </xdr:nvSpPr>
      <xdr:spPr bwMode="auto">
        <a:xfrm>
          <a:off x="1685925" y="18726150"/>
          <a:ext cx="7620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AE49"/>
  <sheetViews>
    <sheetView tabSelected="1" topLeftCell="L1" zoomScale="118" zoomScaleNormal="118" zoomScaleSheetLayoutView="100" workbookViewId="0">
      <selection activeCell="B9" sqref="B9:S9"/>
    </sheetView>
  </sheetViews>
  <sheetFormatPr defaultRowHeight="12.75"/>
  <cols>
    <col min="1" max="1" width="4.5703125" style="1" customWidth="1"/>
    <col min="2" max="2" width="18.5703125" style="67" customWidth="1"/>
    <col min="3" max="3" width="16.140625" style="67" customWidth="1"/>
    <col min="4" max="4" width="10.28515625" style="68" customWidth="1"/>
    <col min="5" max="6" width="9.5703125" style="67" customWidth="1"/>
    <col min="7" max="7" width="8.140625" style="67" customWidth="1"/>
    <col min="8" max="8" width="8.5703125" style="67" customWidth="1"/>
    <col min="9" max="9" width="11.28515625" style="68" customWidth="1"/>
    <col min="10" max="10" width="11.140625" style="67" customWidth="1"/>
    <col min="11" max="11" width="10.140625" style="67" customWidth="1"/>
    <col min="12" max="12" width="10.42578125" style="67" customWidth="1"/>
    <col min="13" max="13" width="5.85546875" style="67" customWidth="1"/>
    <col min="14" max="14" width="11" style="68" customWidth="1"/>
    <col min="15" max="15" width="11.28515625" style="67" customWidth="1"/>
    <col min="16" max="16" width="8.140625" style="67" customWidth="1"/>
    <col min="17" max="17" width="10.28515625" style="67" customWidth="1"/>
    <col min="18" max="18" width="6.140625" style="67" customWidth="1"/>
    <col min="19" max="19" width="11.5703125" style="68" customWidth="1"/>
    <col min="20" max="20" width="10.28515625" style="67" hidden="1" customWidth="1"/>
    <col min="21" max="21" width="10.28515625" style="84" hidden="1" customWidth="1"/>
    <col min="22" max="24" width="10.28515625" style="68" hidden="1" customWidth="1"/>
    <col min="25" max="25" width="7.85546875" style="68" hidden="1" customWidth="1"/>
    <col min="26" max="16384" width="9.140625" style="67"/>
  </cols>
  <sheetData>
    <row r="1" spans="1:25" s="2" customFormat="1" ht="54.75" customHeight="1">
      <c r="A1" s="1"/>
      <c r="D1" s="3"/>
      <c r="I1" s="3"/>
      <c r="M1" s="4"/>
      <c r="N1" s="3"/>
      <c r="O1" s="282" t="s">
        <v>219</v>
      </c>
      <c r="P1" s="282"/>
      <c r="Q1" s="282"/>
      <c r="R1" s="282"/>
      <c r="S1" s="282"/>
      <c r="U1" s="5"/>
      <c r="V1" s="3"/>
      <c r="W1" s="3"/>
      <c r="X1" s="3"/>
      <c r="Y1" s="3"/>
    </row>
    <row r="2" spans="1:25" s="2" customFormat="1" ht="30.75" customHeight="1">
      <c r="A2" s="1"/>
      <c r="B2" s="289" t="s">
        <v>0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6"/>
      <c r="U2" s="5"/>
      <c r="V2" s="3"/>
      <c r="W2" s="3"/>
      <c r="X2" s="3"/>
      <c r="Y2" s="3"/>
    </row>
    <row r="3" spans="1:25" s="2" customFormat="1">
      <c r="A3" s="286" t="s">
        <v>1</v>
      </c>
      <c r="B3" s="290" t="s">
        <v>2</v>
      </c>
      <c r="C3" s="272" t="s">
        <v>3</v>
      </c>
      <c r="D3" s="269" t="s">
        <v>4</v>
      </c>
      <c r="E3" s="270"/>
      <c r="F3" s="270"/>
      <c r="G3" s="270"/>
      <c r="H3" s="271"/>
      <c r="I3" s="269" t="s">
        <v>4</v>
      </c>
      <c r="J3" s="270"/>
      <c r="K3" s="270"/>
      <c r="L3" s="270"/>
      <c r="M3" s="271"/>
      <c r="N3" s="277" t="s">
        <v>4</v>
      </c>
      <c r="O3" s="277"/>
      <c r="P3" s="277"/>
      <c r="Q3" s="277"/>
      <c r="R3" s="277"/>
      <c r="S3" s="281" t="s">
        <v>5</v>
      </c>
      <c r="T3" s="293" t="s">
        <v>6</v>
      </c>
      <c r="U3" s="275" t="s">
        <v>4</v>
      </c>
      <c r="V3" s="275"/>
      <c r="W3" s="275"/>
      <c r="X3" s="275"/>
      <c r="Y3" s="275"/>
    </row>
    <row r="4" spans="1:25" s="2" customFormat="1">
      <c r="A4" s="287"/>
      <c r="B4" s="291"/>
      <c r="C4" s="273"/>
      <c r="D4" s="277" t="s">
        <v>7</v>
      </c>
      <c r="E4" s="277"/>
      <c r="F4" s="277"/>
      <c r="G4" s="277"/>
      <c r="H4" s="277"/>
      <c r="I4" s="277" t="s">
        <v>8</v>
      </c>
      <c r="J4" s="277"/>
      <c r="K4" s="277"/>
      <c r="L4" s="277"/>
      <c r="M4" s="277"/>
      <c r="N4" s="277" t="s">
        <v>9</v>
      </c>
      <c r="O4" s="277"/>
      <c r="P4" s="277"/>
      <c r="Q4" s="277"/>
      <c r="R4" s="277"/>
      <c r="S4" s="281"/>
      <c r="T4" s="294"/>
      <c r="U4" s="275" t="s">
        <v>10</v>
      </c>
      <c r="V4" s="275"/>
      <c r="W4" s="275"/>
      <c r="X4" s="275"/>
      <c r="Y4" s="275"/>
    </row>
    <row r="5" spans="1:25" s="2" customFormat="1">
      <c r="A5" s="287"/>
      <c r="B5" s="291"/>
      <c r="C5" s="273"/>
      <c r="D5" s="275" t="s">
        <v>11</v>
      </c>
      <c r="E5" s="277" t="s">
        <v>12</v>
      </c>
      <c r="F5" s="277"/>
      <c r="G5" s="277"/>
      <c r="H5" s="276" t="s">
        <v>13</v>
      </c>
      <c r="I5" s="275" t="s">
        <v>11</v>
      </c>
      <c r="J5" s="277" t="s">
        <v>12</v>
      </c>
      <c r="K5" s="277"/>
      <c r="L5" s="277"/>
      <c r="M5" s="276" t="s">
        <v>13</v>
      </c>
      <c r="N5" s="275" t="s">
        <v>11</v>
      </c>
      <c r="O5" s="277" t="s">
        <v>12</v>
      </c>
      <c r="P5" s="277"/>
      <c r="Q5" s="277"/>
      <c r="R5" s="276" t="s">
        <v>13</v>
      </c>
      <c r="S5" s="281"/>
      <c r="T5" s="294"/>
      <c r="U5" s="275" t="s">
        <v>11</v>
      </c>
      <c r="V5" s="275" t="s">
        <v>12</v>
      </c>
      <c r="W5" s="275"/>
      <c r="X5" s="275"/>
      <c r="Y5" s="281" t="s">
        <v>13</v>
      </c>
    </row>
    <row r="6" spans="1:25" s="2" customFormat="1" ht="36" customHeight="1">
      <c r="A6" s="288"/>
      <c r="B6" s="292"/>
      <c r="C6" s="274"/>
      <c r="D6" s="275"/>
      <c r="E6" s="9" t="s">
        <v>14</v>
      </c>
      <c r="F6" s="9" t="s">
        <v>15</v>
      </c>
      <c r="G6" s="9" t="s">
        <v>16</v>
      </c>
      <c r="H6" s="276"/>
      <c r="I6" s="275"/>
      <c r="J6" s="9" t="s">
        <v>14</v>
      </c>
      <c r="K6" s="9" t="s">
        <v>15</v>
      </c>
      <c r="L6" s="9" t="s">
        <v>16</v>
      </c>
      <c r="M6" s="276"/>
      <c r="N6" s="275"/>
      <c r="O6" s="9" t="s">
        <v>14</v>
      </c>
      <c r="P6" s="9" t="s">
        <v>15</v>
      </c>
      <c r="Q6" s="9" t="s">
        <v>16</v>
      </c>
      <c r="R6" s="276"/>
      <c r="S6" s="281"/>
      <c r="T6" s="295"/>
      <c r="U6" s="275"/>
      <c r="V6" s="8" t="s">
        <v>14</v>
      </c>
      <c r="W6" s="8" t="s">
        <v>15</v>
      </c>
      <c r="X6" s="8" t="s">
        <v>16</v>
      </c>
      <c r="Y6" s="281"/>
    </row>
    <row r="7" spans="1:25" s="1" customForma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  <c r="N7" s="7">
        <v>14</v>
      </c>
      <c r="O7" s="7">
        <v>15</v>
      </c>
      <c r="P7" s="7">
        <v>16</v>
      </c>
      <c r="Q7" s="7">
        <v>17</v>
      </c>
      <c r="R7" s="7">
        <v>18</v>
      </c>
      <c r="S7" s="7">
        <v>19</v>
      </c>
      <c r="U7" s="10"/>
    </row>
    <row r="8" spans="1:25" s="2" customFormat="1" ht="24.75" customHeight="1">
      <c r="A8" s="285" t="s">
        <v>17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4"/>
      <c r="T8" s="7"/>
      <c r="U8" s="11"/>
      <c r="V8" s="12"/>
      <c r="W8" s="12"/>
      <c r="X8" s="12"/>
      <c r="Y8" s="12"/>
    </row>
    <row r="9" spans="1:25" s="15" customFormat="1" ht="19.5" customHeight="1">
      <c r="A9" s="7"/>
      <c r="B9" s="283" t="s">
        <v>18</v>
      </c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3"/>
      <c r="R9" s="283"/>
      <c r="S9" s="284"/>
      <c r="T9" s="13"/>
      <c r="U9" s="14"/>
      <c r="V9" s="14"/>
      <c r="W9" s="14"/>
      <c r="X9" s="14"/>
      <c r="Y9" s="14"/>
    </row>
    <row r="10" spans="1:25" s="27" customFormat="1" ht="76.5">
      <c r="A10" s="16">
        <v>1</v>
      </c>
      <c r="B10" s="17" t="s">
        <v>19</v>
      </c>
      <c r="C10" s="18" t="s">
        <v>20</v>
      </c>
      <c r="D10" s="19">
        <v>4166</v>
      </c>
      <c r="E10" s="20">
        <v>4166</v>
      </c>
      <c r="F10" s="21"/>
      <c r="G10" s="21"/>
      <c r="H10" s="20"/>
      <c r="I10" s="22">
        <v>12184</v>
      </c>
      <c r="J10" s="21">
        <v>12184</v>
      </c>
      <c r="K10" s="22"/>
      <c r="L10" s="22"/>
      <c r="M10" s="22"/>
      <c r="N10" s="22">
        <v>7777</v>
      </c>
      <c r="O10" s="21">
        <v>7777</v>
      </c>
      <c r="P10" s="23"/>
      <c r="Q10" s="23"/>
      <c r="R10" s="24"/>
      <c r="S10" s="24">
        <f>N10+I10+D10</f>
        <v>24127</v>
      </c>
      <c r="T10" s="25">
        <v>170297.1</v>
      </c>
      <c r="U10" s="26">
        <v>189219</v>
      </c>
      <c r="V10" s="26">
        <v>0</v>
      </c>
      <c r="W10" s="26">
        <v>218027</v>
      </c>
      <c r="X10" s="26">
        <v>10901.35</v>
      </c>
      <c r="Y10" s="26">
        <v>98112.15</v>
      </c>
    </row>
    <row r="11" spans="1:25" s="37" customFormat="1" ht="63.75">
      <c r="A11" s="28">
        <v>2</v>
      </c>
      <c r="B11" s="29" t="s">
        <v>21</v>
      </c>
      <c r="C11" s="30" t="s">
        <v>22</v>
      </c>
      <c r="D11" s="31">
        <f>E11+F11</f>
        <v>238360</v>
      </c>
      <c r="E11" s="32">
        <f>14756+300-44</f>
        <v>15012</v>
      </c>
      <c r="F11" s="32">
        <v>223348</v>
      </c>
      <c r="G11" s="32"/>
      <c r="H11" s="32"/>
      <c r="I11" s="31">
        <f>J11+K11</f>
        <v>284920</v>
      </c>
      <c r="J11" s="32">
        <v>41571</v>
      </c>
      <c r="K11" s="32">
        <v>243349</v>
      </c>
      <c r="L11" s="32"/>
      <c r="M11" s="32"/>
      <c r="N11" s="31">
        <v>11308</v>
      </c>
      <c r="O11" s="32">
        <v>11308</v>
      </c>
      <c r="P11" s="33"/>
      <c r="Q11" s="33"/>
      <c r="R11" s="33"/>
      <c r="S11" s="34">
        <f>N11+I11+D11</f>
        <v>534588</v>
      </c>
      <c r="T11" s="35"/>
      <c r="U11" s="36"/>
      <c r="V11" s="36"/>
      <c r="W11" s="36"/>
      <c r="X11" s="36"/>
      <c r="Y11" s="36"/>
    </row>
    <row r="12" spans="1:25" s="44" customFormat="1" ht="63.75">
      <c r="A12" s="38">
        <v>3</v>
      </c>
      <c r="B12" s="39" t="s">
        <v>23</v>
      </c>
      <c r="C12" s="40" t="s">
        <v>24</v>
      </c>
      <c r="D12" s="41">
        <v>3168</v>
      </c>
      <c r="E12" s="42">
        <f>3468-300</f>
        <v>3168</v>
      </c>
      <c r="F12" s="41"/>
      <c r="G12" s="41"/>
      <c r="H12" s="41"/>
      <c r="I12" s="41">
        <v>3772</v>
      </c>
      <c r="J12" s="42">
        <v>3772</v>
      </c>
      <c r="K12" s="41"/>
      <c r="L12" s="41"/>
      <c r="M12" s="41"/>
      <c r="N12" s="41">
        <v>0</v>
      </c>
      <c r="O12" s="41">
        <v>0</v>
      </c>
      <c r="P12" s="41"/>
      <c r="Q12" s="41"/>
      <c r="R12" s="41"/>
      <c r="S12" s="43">
        <f>N12+I12+D12</f>
        <v>6940</v>
      </c>
    </row>
    <row r="13" spans="1:25" s="37" customFormat="1" ht="63.75">
      <c r="A13" s="28">
        <v>4</v>
      </c>
      <c r="B13" s="45" t="s">
        <v>25</v>
      </c>
      <c r="C13" s="46" t="s">
        <v>22</v>
      </c>
      <c r="D13" s="31">
        <f>SUM(E13:H13)</f>
        <v>17700</v>
      </c>
      <c r="E13" s="32">
        <v>1000</v>
      </c>
      <c r="F13" s="32">
        <v>16700</v>
      </c>
      <c r="G13" s="32"/>
      <c r="H13" s="32"/>
      <c r="I13" s="265">
        <v>482</v>
      </c>
      <c r="J13" s="56">
        <v>482</v>
      </c>
      <c r="K13" s="56"/>
      <c r="L13" s="56"/>
      <c r="M13" s="56"/>
      <c r="N13" s="265">
        <v>0</v>
      </c>
      <c r="O13" s="56">
        <v>0</v>
      </c>
      <c r="P13" s="32"/>
      <c r="Q13" s="33"/>
      <c r="R13" s="33"/>
      <c r="S13" s="34">
        <f>D13+I13+N13</f>
        <v>18182</v>
      </c>
      <c r="T13" s="35"/>
      <c r="U13" s="36"/>
      <c r="V13" s="36"/>
      <c r="W13" s="36"/>
      <c r="X13" s="36"/>
      <c r="Y13" s="36"/>
    </row>
    <row r="14" spans="1:25" s="50" customFormat="1" ht="63.75">
      <c r="A14" s="16">
        <v>5</v>
      </c>
      <c r="B14" s="29" t="s">
        <v>26</v>
      </c>
      <c r="C14" s="47" t="s">
        <v>27</v>
      </c>
      <c r="D14" s="31">
        <v>0</v>
      </c>
      <c r="E14" s="32">
        <v>0</v>
      </c>
      <c r="F14" s="48"/>
      <c r="G14" s="48"/>
      <c r="H14" s="48"/>
      <c r="I14" s="266">
        <v>0</v>
      </c>
      <c r="J14" s="42">
        <v>0</v>
      </c>
      <c r="K14" s="42"/>
      <c r="L14" s="42"/>
      <c r="M14" s="42"/>
      <c r="N14" s="266">
        <v>0</v>
      </c>
      <c r="O14" s="42">
        <v>0</v>
      </c>
      <c r="P14" s="48"/>
      <c r="Q14" s="48"/>
      <c r="R14" s="48"/>
      <c r="S14" s="24">
        <f>I14+N14</f>
        <v>0</v>
      </c>
      <c r="T14" s="49"/>
      <c r="U14" s="26">
        <f>D14+I14+N14</f>
        <v>0</v>
      </c>
      <c r="V14" s="26">
        <f>E14+J14+O14</f>
        <v>0</v>
      </c>
      <c r="W14" s="26">
        <f>F14+K14+P14</f>
        <v>0</v>
      </c>
      <c r="X14" s="26">
        <f>G14+L14+Q14</f>
        <v>0</v>
      </c>
      <c r="Y14" s="26">
        <f>H14+M14+R14</f>
        <v>0</v>
      </c>
    </row>
    <row r="15" spans="1:25" s="27" customFormat="1" ht="24" customHeight="1">
      <c r="A15" s="51"/>
      <c r="B15" s="52" t="s">
        <v>28</v>
      </c>
      <c r="C15" s="53"/>
      <c r="D15" s="53">
        <f>D10+D11+D13+D14+D12</f>
        <v>263394</v>
      </c>
      <c r="E15" s="53">
        <f>E10+E11+E13+E14+E12</f>
        <v>23346</v>
      </c>
      <c r="F15" s="53">
        <f>F10+F11+F13+F14+F12</f>
        <v>240048</v>
      </c>
      <c r="G15" s="53"/>
      <c r="H15" s="53"/>
      <c r="I15" s="53">
        <f>I10+I11+I13+I14+I12</f>
        <v>301358</v>
      </c>
      <c r="J15" s="53">
        <f>J10+J11+J13+J14+J12</f>
        <v>58009</v>
      </c>
      <c r="K15" s="53">
        <f>K10+K11+K13+K14+K12</f>
        <v>243349</v>
      </c>
      <c r="L15" s="53"/>
      <c r="M15" s="53"/>
      <c r="N15" s="53">
        <f>N10+N11+N13+N14+N12</f>
        <v>19085</v>
      </c>
      <c r="O15" s="53">
        <f>O10+O11+O13+O14+O12</f>
        <v>19085</v>
      </c>
      <c r="P15" s="53"/>
      <c r="Q15" s="53"/>
      <c r="R15" s="53"/>
      <c r="S15" s="53">
        <f>S10+S11+S13+S14+S12</f>
        <v>583837</v>
      </c>
      <c r="T15" s="53" t="e">
        <f>T10+#REF!+#REF!+T11+#REF!+T13+T14+#REF!+#REF!</f>
        <v>#REF!</v>
      </c>
      <c r="U15" s="53" t="e">
        <f>U10+#REF!+#REF!+U11+#REF!+U13+U14+#REF!+#REF!</f>
        <v>#REF!</v>
      </c>
      <c r="V15" s="53" t="e">
        <f>V10+#REF!+#REF!+V11+#REF!+V13+V14+#REF!+#REF!</f>
        <v>#REF!</v>
      </c>
      <c r="W15" s="53" t="e">
        <f>W10+#REF!+#REF!+W11+#REF!+W13+W14+#REF!+#REF!</f>
        <v>#REF!</v>
      </c>
      <c r="X15" s="53" t="e">
        <f>X10+#REF!+#REF!+X11+#REF!+X13+X14+#REF!+#REF!</f>
        <v>#REF!</v>
      </c>
      <c r="Y15" s="53" t="e">
        <f>Y10+#REF!+#REF!+Y11+#REF!+Y13+Y14+#REF!+#REF!</f>
        <v>#REF!</v>
      </c>
    </row>
    <row r="16" spans="1:25" s="15" customFormat="1" ht="25.5" customHeight="1">
      <c r="A16" s="7"/>
      <c r="B16" s="278" t="s">
        <v>29</v>
      </c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80"/>
      <c r="T16" s="13"/>
      <c r="U16" s="26">
        <f t="shared" ref="U16:Y17" si="0">D16+I16+N16</f>
        <v>0</v>
      </c>
      <c r="V16" s="26">
        <f t="shared" si="0"/>
        <v>0</v>
      </c>
      <c r="W16" s="26">
        <f t="shared" si="0"/>
        <v>0</v>
      </c>
      <c r="X16" s="26">
        <f t="shared" si="0"/>
        <v>0</v>
      </c>
      <c r="Y16" s="26">
        <f t="shared" si="0"/>
        <v>0</v>
      </c>
    </row>
    <row r="17" spans="1:31" s="2" customFormat="1" ht="76.5">
      <c r="A17" s="7">
        <v>6</v>
      </c>
      <c r="B17" s="47" t="s">
        <v>30</v>
      </c>
      <c r="C17" s="47" t="s">
        <v>31</v>
      </c>
      <c r="D17" s="19">
        <v>10715</v>
      </c>
      <c r="E17" s="20">
        <v>10715</v>
      </c>
      <c r="F17" s="20"/>
      <c r="G17" s="20"/>
      <c r="H17" s="20"/>
      <c r="I17" s="19">
        <v>400</v>
      </c>
      <c r="J17" s="20">
        <v>400</v>
      </c>
      <c r="K17" s="20"/>
      <c r="L17" s="20"/>
      <c r="M17" s="20"/>
      <c r="N17" s="19">
        <v>400</v>
      </c>
      <c r="O17" s="20">
        <v>400</v>
      </c>
      <c r="P17" s="20"/>
      <c r="Q17" s="20"/>
      <c r="R17" s="20"/>
      <c r="S17" s="24">
        <f>D17+I17+N17</f>
        <v>11515</v>
      </c>
      <c r="T17" s="54"/>
      <c r="U17" s="26">
        <f t="shared" si="0"/>
        <v>11515</v>
      </c>
      <c r="V17" s="26">
        <f t="shared" si="0"/>
        <v>11515</v>
      </c>
      <c r="W17" s="26">
        <f t="shared" si="0"/>
        <v>0</v>
      </c>
      <c r="X17" s="26">
        <f t="shared" si="0"/>
        <v>0</v>
      </c>
      <c r="Y17" s="26">
        <f t="shared" si="0"/>
        <v>0</v>
      </c>
    </row>
    <row r="18" spans="1:31" s="27" customFormat="1" ht="26.25" customHeight="1">
      <c r="A18" s="51"/>
      <c r="B18" s="52" t="s">
        <v>32</v>
      </c>
      <c r="C18" s="53"/>
      <c r="D18" s="53">
        <f>D17</f>
        <v>10715</v>
      </c>
      <c r="E18" s="53">
        <f>E17</f>
        <v>10715</v>
      </c>
      <c r="F18" s="53"/>
      <c r="G18" s="53"/>
      <c r="H18" s="53"/>
      <c r="I18" s="53">
        <f>I17</f>
        <v>400</v>
      </c>
      <c r="J18" s="53">
        <f>J17</f>
        <v>400</v>
      </c>
      <c r="K18" s="53">
        <f>K17</f>
        <v>0</v>
      </c>
      <c r="L18" s="53"/>
      <c r="M18" s="53"/>
      <c r="N18" s="53">
        <f>N17</f>
        <v>400</v>
      </c>
      <c r="O18" s="53">
        <f>O17</f>
        <v>400</v>
      </c>
      <c r="P18" s="53"/>
      <c r="Q18" s="53"/>
      <c r="R18" s="53"/>
      <c r="S18" s="53">
        <f>S17</f>
        <v>11515</v>
      </c>
      <c r="T18" s="25"/>
      <c r="U18" s="26"/>
      <c r="V18" s="26"/>
      <c r="W18" s="26"/>
      <c r="X18" s="26"/>
      <c r="Y18" s="26"/>
    </row>
    <row r="19" spans="1:31" s="15" customFormat="1" ht="27" customHeight="1">
      <c r="A19" s="7"/>
      <c r="B19" s="278" t="s">
        <v>33</v>
      </c>
      <c r="C19" s="279"/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80"/>
      <c r="T19" s="13"/>
      <c r="U19" s="26">
        <f>D19+I19+N19</f>
        <v>0</v>
      </c>
      <c r="V19" s="26">
        <f>E19+J19+O19</f>
        <v>0</v>
      </c>
      <c r="W19" s="26">
        <f>F19+K19+P19</f>
        <v>0</v>
      </c>
      <c r="X19" s="26">
        <f>G19+L19+Q19</f>
        <v>0</v>
      </c>
      <c r="Y19" s="26">
        <f>H19+M19+R19</f>
        <v>0</v>
      </c>
    </row>
    <row r="20" spans="1:31" s="37" customFormat="1" ht="212.25" customHeight="1">
      <c r="A20" s="28">
        <v>7</v>
      </c>
      <c r="B20" s="55" t="s">
        <v>34</v>
      </c>
      <c r="C20" s="46" t="s">
        <v>22</v>
      </c>
      <c r="D20" s="31">
        <f>E20+F20</f>
        <v>25026</v>
      </c>
      <c r="E20" s="32">
        <v>285</v>
      </c>
      <c r="F20" s="56">
        <v>24741</v>
      </c>
      <c r="G20" s="56"/>
      <c r="H20" s="56"/>
      <c r="I20" s="19">
        <v>2319</v>
      </c>
      <c r="J20" s="32">
        <v>26</v>
      </c>
      <c r="K20" s="56">
        <v>2293</v>
      </c>
      <c r="L20" s="56"/>
      <c r="M20" s="56"/>
      <c r="N20" s="57">
        <v>0</v>
      </c>
      <c r="O20" s="32">
        <v>0</v>
      </c>
      <c r="P20" s="32"/>
      <c r="Q20" s="32"/>
      <c r="R20" s="32"/>
      <c r="S20" s="34">
        <f>D20+I20+N20</f>
        <v>27345</v>
      </c>
      <c r="T20" s="58"/>
      <c r="U20" s="36"/>
      <c r="V20" s="36"/>
      <c r="W20" s="36"/>
      <c r="X20" s="36"/>
      <c r="Y20" s="36"/>
    </row>
    <row r="21" spans="1:31" s="27" customFormat="1" ht="16.5" customHeight="1">
      <c r="A21" s="51"/>
      <c r="B21" s="52" t="s">
        <v>35</v>
      </c>
      <c r="C21" s="53"/>
      <c r="D21" s="53">
        <f>E21+F21</f>
        <v>25026</v>
      </c>
      <c r="E21" s="53">
        <f>E20</f>
        <v>285</v>
      </c>
      <c r="F21" s="53">
        <f>F20</f>
        <v>24741</v>
      </c>
      <c r="G21" s="53"/>
      <c r="H21" s="53"/>
      <c r="I21" s="53">
        <f>I20</f>
        <v>2319</v>
      </c>
      <c r="J21" s="53">
        <f>J20</f>
        <v>26</v>
      </c>
      <c r="K21" s="53">
        <f>K20</f>
        <v>2293</v>
      </c>
      <c r="L21" s="53"/>
      <c r="M21" s="53"/>
      <c r="N21" s="53">
        <f>N20</f>
        <v>0</v>
      </c>
      <c r="O21" s="53">
        <f>O20</f>
        <v>0</v>
      </c>
      <c r="P21" s="53"/>
      <c r="Q21" s="53"/>
      <c r="R21" s="53"/>
      <c r="S21" s="53">
        <f t="shared" ref="S21:Y21" si="1">S20</f>
        <v>27345</v>
      </c>
      <c r="T21" s="53">
        <f t="shared" si="1"/>
        <v>0</v>
      </c>
      <c r="U21" s="53">
        <f t="shared" si="1"/>
        <v>0</v>
      </c>
      <c r="V21" s="53">
        <f t="shared" si="1"/>
        <v>0</v>
      </c>
      <c r="W21" s="53">
        <f t="shared" si="1"/>
        <v>0</v>
      </c>
      <c r="X21" s="53">
        <f t="shared" si="1"/>
        <v>0</v>
      </c>
      <c r="Y21" s="53">
        <f t="shared" si="1"/>
        <v>0</v>
      </c>
    </row>
    <row r="22" spans="1:31" s="15" customFormat="1" ht="20.25" customHeight="1">
      <c r="A22" s="7"/>
      <c r="B22" s="278" t="s">
        <v>36</v>
      </c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79"/>
      <c r="Q22" s="279"/>
      <c r="R22" s="279"/>
      <c r="S22" s="280"/>
      <c r="T22" s="13"/>
      <c r="U22" s="26">
        <f>D22+I22+N22</f>
        <v>0</v>
      </c>
      <c r="V22" s="26">
        <f>E22+J22+O22</f>
        <v>0</v>
      </c>
      <c r="W22" s="26">
        <f>F22+K22+P22</f>
        <v>0</v>
      </c>
      <c r="X22" s="26">
        <f>G22+L22+Q22</f>
        <v>0</v>
      </c>
      <c r="Y22" s="26">
        <f>H22+M22+R22</f>
        <v>0</v>
      </c>
    </row>
    <row r="23" spans="1:31" s="61" customFormat="1" ht="70.5" customHeight="1">
      <c r="A23" s="28">
        <v>8</v>
      </c>
      <c r="B23" s="59" t="s">
        <v>37</v>
      </c>
      <c r="C23" s="46" t="s">
        <v>27</v>
      </c>
      <c r="D23" s="31">
        <v>0</v>
      </c>
      <c r="E23" s="32">
        <v>0</v>
      </c>
      <c r="F23" s="31"/>
      <c r="G23" s="31"/>
      <c r="H23" s="31"/>
      <c r="I23" s="31">
        <v>0</v>
      </c>
      <c r="J23" s="32">
        <v>0</v>
      </c>
      <c r="K23" s="31"/>
      <c r="L23" s="31"/>
      <c r="M23" s="31"/>
      <c r="N23" s="31">
        <v>0</v>
      </c>
      <c r="O23" s="32">
        <v>0</v>
      </c>
      <c r="P23" s="31"/>
      <c r="Q23" s="31"/>
      <c r="R23" s="31"/>
      <c r="S23" s="31">
        <f>N23+I23+D23</f>
        <v>0</v>
      </c>
      <c r="T23" s="60"/>
      <c r="U23" s="36"/>
      <c r="V23" s="36"/>
      <c r="W23" s="36"/>
      <c r="X23" s="36"/>
      <c r="Y23" s="36"/>
    </row>
    <row r="24" spans="1:31" s="61" customFormat="1" ht="114.75">
      <c r="A24" s="28">
        <v>9</v>
      </c>
      <c r="B24" s="59" t="s">
        <v>38</v>
      </c>
      <c r="C24" s="46" t="s">
        <v>39</v>
      </c>
      <c r="D24" s="31">
        <v>0</v>
      </c>
      <c r="E24" s="32">
        <v>0</v>
      </c>
      <c r="F24" s="31"/>
      <c r="G24" s="31"/>
      <c r="H24" s="31"/>
      <c r="I24" s="31">
        <v>0</v>
      </c>
      <c r="J24" s="32">
        <v>0</v>
      </c>
      <c r="K24" s="31"/>
      <c r="L24" s="31"/>
      <c r="M24" s="31"/>
      <c r="N24" s="31">
        <v>0</v>
      </c>
      <c r="O24" s="32">
        <v>0</v>
      </c>
      <c r="P24" s="31"/>
      <c r="Q24" s="31"/>
      <c r="R24" s="31"/>
      <c r="S24" s="31">
        <f>N24+I24+D24</f>
        <v>0</v>
      </c>
      <c r="T24" s="60"/>
      <c r="U24" s="36"/>
      <c r="V24" s="36"/>
      <c r="W24" s="36"/>
      <c r="X24" s="36"/>
      <c r="Y24" s="36"/>
    </row>
    <row r="25" spans="1:31" s="27" customFormat="1" ht="16.5" customHeight="1">
      <c r="A25" s="51"/>
      <c r="B25" s="52" t="s">
        <v>40</v>
      </c>
      <c r="C25" s="53"/>
      <c r="D25" s="53">
        <f>D23+D24</f>
        <v>0</v>
      </c>
      <c r="E25" s="53">
        <f>E23+E24</f>
        <v>0</v>
      </c>
      <c r="F25" s="53"/>
      <c r="G25" s="53"/>
      <c r="H25" s="53"/>
      <c r="I25" s="53">
        <f>I23+I24</f>
        <v>0</v>
      </c>
      <c r="J25" s="53">
        <f>J23+J24</f>
        <v>0</v>
      </c>
      <c r="K25" s="53"/>
      <c r="L25" s="53"/>
      <c r="M25" s="53"/>
      <c r="N25" s="53">
        <f>N23+N24</f>
        <v>0</v>
      </c>
      <c r="O25" s="53">
        <f>O23+O24</f>
        <v>0</v>
      </c>
      <c r="P25" s="53"/>
      <c r="Q25" s="53"/>
      <c r="R25" s="53"/>
      <c r="S25" s="53">
        <f>S23+S24</f>
        <v>0</v>
      </c>
      <c r="T25" s="25"/>
      <c r="U25" s="26"/>
      <c r="V25" s="26"/>
      <c r="W25" s="26"/>
      <c r="X25" s="26"/>
      <c r="Y25" s="26"/>
    </row>
    <row r="26" spans="1:31" s="66" customFormat="1" ht="31.5" customHeight="1">
      <c r="A26" s="16"/>
      <c r="B26" s="62" t="s">
        <v>41</v>
      </c>
      <c r="C26" s="63"/>
      <c r="D26" s="64">
        <f>D15+D18+D21+D25</f>
        <v>299135</v>
      </c>
      <c r="E26" s="64">
        <f>E15+E18+E21+E25</f>
        <v>34346</v>
      </c>
      <c r="F26" s="64">
        <f>F15+F18+F21+F25</f>
        <v>264789</v>
      </c>
      <c r="G26" s="64"/>
      <c r="H26" s="64"/>
      <c r="I26" s="64">
        <f>I15+I18+I21+I25</f>
        <v>304077</v>
      </c>
      <c r="J26" s="64">
        <f>J15+J18+J21+J25</f>
        <v>58435</v>
      </c>
      <c r="K26" s="64">
        <f>K15+K18+K21+K25</f>
        <v>245642</v>
      </c>
      <c r="L26" s="64"/>
      <c r="M26" s="64"/>
      <c r="N26" s="64">
        <f>N15+N18+N21+N25</f>
        <v>19485</v>
      </c>
      <c r="O26" s="64">
        <f>O15+O18+O21+O25</f>
        <v>19485</v>
      </c>
      <c r="P26" s="64"/>
      <c r="Q26" s="64"/>
      <c r="R26" s="64"/>
      <c r="S26" s="64">
        <f>S15+S18+S21+S25</f>
        <v>622697</v>
      </c>
      <c r="T26" s="65"/>
      <c r="U26" s="26">
        <f>D26+I26+N26</f>
        <v>622697</v>
      </c>
      <c r="V26" s="26">
        <f>E26+J26+O26</f>
        <v>112266</v>
      </c>
      <c r="W26" s="26">
        <f>F26+K26+P26</f>
        <v>510431</v>
      </c>
      <c r="X26" s="26">
        <f>G26+L26+Q26</f>
        <v>0</v>
      </c>
      <c r="Y26" s="26">
        <f>H26+M26+R26</f>
        <v>0</v>
      </c>
    </row>
    <row r="27" spans="1:31">
      <c r="E27" s="69"/>
      <c r="J27" s="69"/>
      <c r="K27" s="69"/>
      <c r="L27" s="69"/>
      <c r="M27" s="69"/>
      <c r="N27" s="69"/>
      <c r="O27" s="69"/>
      <c r="U27" s="68"/>
    </row>
    <row r="28" spans="1:31" s="70" customFormat="1">
      <c r="A28" s="1"/>
      <c r="D28" s="71"/>
      <c r="E28" s="71"/>
      <c r="F28" s="71"/>
      <c r="I28" s="72"/>
      <c r="N28" s="73"/>
      <c r="O28" s="74"/>
      <c r="P28" s="74"/>
      <c r="Q28" s="74"/>
      <c r="R28" s="74"/>
      <c r="S28" s="71"/>
      <c r="T28" s="74"/>
      <c r="U28" s="72"/>
      <c r="V28" s="72"/>
      <c r="W28" s="72"/>
      <c r="X28" s="72"/>
      <c r="Y28" s="72"/>
    </row>
    <row r="29" spans="1:31">
      <c r="J29" s="69"/>
      <c r="K29" s="69"/>
      <c r="L29" s="69"/>
      <c r="M29" s="69"/>
      <c r="N29" s="69"/>
      <c r="O29" s="69"/>
      <c r="U29" s="68"/>
    </row>
    <row r="30" spans="1:31">
      <c r="J30" s="69"/>
      <c r="U30" s="68"/>
    </row>
    <row r="31" spans="1:31" s="75" customFormat="1" ht="15.75">
      <c r="B31" s="75" t="s">
        <v>42</v>
      </c>
      <c r="P31" s="75" t="s">
        <v>218</v>
      </c>
    </row>
    <row r="32" spans="1:31" s="50" customFormat="1">
      <c r="A32" s="76"/>
      <c r="B32" s="76"/>
      <c r="D32" s="77"/>
      <c r="E32" s="78"/>
      <c r="F32" s="79"/>
      <c r="G32" s="79"/>
      <c r="H32" s="79"/>
      <c r="I32" s="78"/>
      <c r="J32" s="78"/>
      <c r="K32" s="79"/>
      <c r="L32" s="79"/>
      <c r="M32" s="79"/>
      <c r="N32" s="78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8"/>
      <c r="Z32" s="79"/>
      <c r="AA32" s="79"/>
      <c r="AB32" s="79"/>
      <c r="AC32" s="79"/>
      <c r="AD32" s="66"/>
      <c r="AE32" s="79"/>
    </row>
    <row r="33" spans="1:31" s="50" customFormat="1" ht="15.75">
      <c r="A33" s="76"/>
      <c r="B33" s="80" t="s">
        <v>43</v>
      </c>
      <c r="D33" s="77"/>
      <c r="E33" s="78"/>
      <c r="F33" s="79"/>
      <c r="G33" s="79"/>
      <c r="H33" s="79"/>
      <c r="I33" s="78"/>
      <c r="J33" s="78"/>
      <c r="K33" s="79"/>
      <c r="L33" s="79"/>
      <c r="M33" s="79"/>
      <c r="N33" s="78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8"/>
      <c r="Z33" s="79"/>
      <c r="AA33" s="79"/>
      <c r="AB33" s="79"/>
      <c r="AC33" s="79"/>
      <c r="AD33" s="66"/>
      <c r="AE33" s="79"/>
    </row>
    <row r="34" spans="1:31" s="81" customFormat="1" ht="15.75">
      <c r="B34" s="82"/>
      <c r="D34" s="83"/>
      <c r="I34" s="83"/>
      <c r="N34" s="83"/>
      <c r="S34" s="83"/>
      <c r="U34" s="83"/>
      <c r="V34" s="83"/>
      <c r="W34" s="83"/>
      <c r="X34" s="83"/>
      <c r="Y34" s="83"/>
    </row>
    <row r="35" spans="1:31">
      <c r="U35" s="68"/>
    </row>
    <row r="36" spans="1:31">
      <c r="U36" s="68"/>
    </row>
    <row r="37" spans="1:31">
      <c r="U37" s="68"/>
    </row>
    <row r="38" spans="1:31">
      <c r="U38" s="68"/>
    </row>
    <row r="39" spans="1:31">
      <c r="U39" s="68"/>
    </row>
    <row r="40" spans="1:31">
      <c r="U40" s="68"/>
    </row>
    <row r="41" spans="1:31">
      <c r="U41" s="68"/>
    </row>
    <row r="42" spans="1:31">
      <c r="U42" s="68"/>
    </row>
    <row r="43" spans="1:31">
      <c r="U43" s="68"/>
    </row>
    <row r="44" spans="1:31">
      <c r="U44" s="68"/>
    </row>
    <row r="45" spans="1:31">
      <c r="U45" s="68"/>
    </row>
    <row r="46" spans="1:31">
      <c r="U46" s="68"/>
    </row>
    <row r="47" spans="1:31">
      <c r="U47" s="68"/>
    </row>
    <row r="48" spans="1:31">
      <c r="U48" s="68"/>
    </row>
    <row r="49" spans="21:21">
      <c r="U49" s="68"/>
    </row>
  </sheetData>
  <mergeCells count="32">
    <mergeCell ref="T3:T6"/>
    <mergeCell ref="U3:Y3"/>
    <mergeCell ref="U4:Y4"/>
    <mergeCell ref="U5:U6"/>
    <mergeCell ref="V5:X5"/>
    <mergeCell ref="Y5:Y6"/>
    <mergeCell ref="O1:S1"/>
    <mergeCell ref="B9:S9"/>
    <mergeCell ref="A8:S8"/>
    <mergeCell ref="A3:A6"/>
    <mergeCell ref="B2:S2"/>
    <mergeCell ref="E5:G5"/>
    <mergeCell ref="I5:I6"/>
    <mergeCell ref="J5:L5"/>
    <mergeCell ref="B3:B6"/>
    <mergeCell ref="O5:Q5"/>
    <mergeCell ref="B22:S22"/>
    <mergeCell ref="S3:S6"/>
    <mergeCell ref="B19:S19"/>
    <mergeCell ref="N3:R3"/>
    <mergeCell ref="N5:N6"/>
    <mergeCell ref="I4:M4"/>
    <mergeCell ref="M5:M6"/>
    <mergeCell ref="R5:R6"/>
    <mergeCell ref="I3:M3"/>
    <mergeCell ref="D3:H3"/>
    <mergeCell ref="C3:C6"/>
    <mergeCell ref="D5:D6"/>
    <mergeCell ref="H5:H6"/>
    <mergeCell ref="D4:H4"/>
    <mergeCell ref="B16:S16"/>
    <mergeCell ref="N4:R4"/>
  </mergeCells>
  <phoneticPr fontId="22" type="noConversion"/>
  <printOptions horizontalCentered="1"/>
  <pageMargins left="0.17" right="0.17" top="0.55000000000000004" bottom="0.24" header="0.32" footer="0.19"/>
  <pageSetup paperSize="9" scale="75" fitToHeight="1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21"/>
  <sheetViews>
    <sheetView topLeftCell="M1" workbookViewId="0">
      <selection activeCell="P2" sqref="P2:S3"/>
    </sheetView>
  </sheetViews>
  <sheetFormatPr defaultColWidth="8.7109375" defaultRowHeight="12.75"/>
  <cols>
    <col min="1" max="1" width="5.85546875" style="85" customWidth="1"/>
    <col min="2" max="2" width="22.5703125" style="85" customWidth="1"/>
    <col min="3" max="3" width="17" style="85" customWidth="1"/>
    <col min="4" max="5" width="8.7109375" style="85"/>
    <col min="6" max="6" width="7.85546875" style="85" customWidth="1"/>
    <col min="7" max="7" width="8.7109375" style="85"/>
    <col min="8" max="8" width="6.28515625" style="85" customWidth="1"/>
    <col min="9" max="9" width="8.85546875" style="85" bestFit="1" customWidth="1"/>
    <col min="10" max="12" width="8.7109375" style="85"/>
    <col min="13" max="13" width="6.28515625" style="85" customWidth="1"/>
    <col min="14" max="14" width="8.7109375" style="85"/>
    <col min="15" max="15" width="8.85546875" style="85" customWidth="1"/>
    <col min="16" max="16" width="8.7109375" style="85"/>
    <col min="17" max="17" width="7.7109375" style="85" customWidth="1"/>
    <col min="18" max="18" width="6" style="85" customWidth="1"/>
    <col min="19" max="19" width="9.85546875" style="85" bestFit="1" customWidth="1"/>
    <col min="20" max="16384" width="8.7109375" style="85"/>
  </cols>
  <sheetData>
    <row r="1" spans="1:25" ht="15.75" customHeight="1">
      <c r="P1" s="310"/>
      <c r="Q1" s="310"/>
      <c r="R1" s="310"/>
      <c r="S1" s="310"/>
    </row>
    <row r="2" spans="1:25" s="92" customFormat="1" ht="35.25" customHeight="1">
      <c r="A2" s="86"/>
      <c r="B2" s="44"/>
      <c r="C2" s="87"/>
      <c r="D2" s="88"/>
      <c r="E2" s="89"/>
      <c r="F2" s="90"/>
      <c r="G2" s="90"/>
      <c r="H2" s="90"/>
      <c r="I2" s="91"/>
      <c r="J2" s="90"/>
      <c r="K2" s="90"/>
      <c r="L2" s="90"/>
      <c r="M2" s="90"/>
      <c r="N2" s="91"/>
      <c r="O2" s="85"/>
      <c r="P2" s="311" t="s">
        <v>220</v>
      </c>
      <c r="Q2" s="311"/>
      <c r="R2" s="311"/>
      <c r="S2" s="311"/>
    </row>
    <row r="3" spans="1:25" ht="56.25" customHeight="1">
      <c r="A3" s="44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311"/>
      <c r="Q3" s="311"/>
      <c r="R3" s="311"/>
      <c r="S3" s="311"/>
      <c r="T3" s="94"/>
    </row>
    <row r="4" spans="1:25" ht="17.25" customHeight="1">
      <c r="A4" s="312" t="s">
        <v>44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94"/>
    </row>
    <row r="5" spans="1:25">
      <c r="A5" s="86"/>
      <c r="B5" s="92"/>
      <c r="C5" s="95"/>
      <c r="D5" s="91"/>
      <c r="E5" s="90"/>
      <c r="F5" s="90"/>
      <c r="G5" s="90"/>
      <c r="H5" s="90"/>
      <c r="I5" s="91"/>
      <c r="J5" s="90"/>
      <c r="K5" s="90"/>
      <c r="L5" s="90"/>
      <c r="M5" s="90"/>
      <c r="N5" s="91"/>
      <c r="O5" s="90"/>
      <c r="P5" s="90"/>
      <c r="Q5" s="90"/>
      <c r="R5" s="90"/>
      <c r="S5" s="91"/>
      <c r="T5" s="92"/>
    </row>
    <row r="6" spans="1:25" ht="21" customHeight="1">
      <c r="A6" s="301" t="s">
        <v>45</v>
      </c>
      <c r="B6" s="296" t="s">
        <v>46</v>
      </c>
      <c r="C6" s="306" t="s">
        <v>3</v>
      </c>
      <c r="D6" s="303" t="s">
        <v>4</v>
      </c>
      <c r="E6" s="304"/>
      <c r="F6" s="304"/>
      <c r="G6" s="304"/>
      <c r="H6" s="305"/>
      <c r="I6" s="303" t="s">
        <v>4</v>
      </c>
      <c r="J6" s="304"/>
      <c r="K6" s="304"/>
      <c r="L6" s="304"/>
      <c r="M6" s="305"/>
      <c r="N6" s="313" t="s">
        <v>4</v>
      </c>
      <c r="O6" s="313"/>
      <c r="P6" s="313"/>
      <c r="Q6" s="313"/>
      <c r="R6" s="313"/>
      <c r="S6" s="301" t="s">
        <v>5</v>
      </c>
      <c r="T6" s="92"/>
    </row>
    <row r="7" spans="1:25" ht="15.75" customHeight="1">
      <c r="A7" s="301"/>
      <c r="B7" s="296"/>
      <c r="C7" s="307"/>
      <c r="D7" s="302" t="s">
        <v>7</v>
      </c>
      <c r="E7" s="302"/>
      <c r="F7" s="302"/>
      <c r="G7" s="302"/>
      <c r="H7" s="302"/>
      <c r="I7" s="302" t="s">
        <v>47</v>
      </c>
      <c r="J7" s="302"/>
      <c r="K7" s="302"/>
      <c r="L7" s="302"/>
      <c r="M7" s="302"/>
      <c r="N7" s="302" t="s">
        <v>9</v>
      </c>
      <c r="O7" s="302"/>
      <c r="P7" s="302"/>
      <c r="Q7" s="302"/>
      <c r="R7" s="302"/>
      <c r="S7" s="301"/>
      <c r="T7" s="92"/>
    </row>
    <row r="8" spans="1:25" ht="16.5" customHeight="1">
      <c r="A8" s="301"/>
      <c r="B8" s="296"/>
      <c r="C8" s="307"/>
      <c r="D8" s="309" t="s">
        <v>11</v>
      </c>
      <c r="E8" s="297" t="s">
        <v>12</v>
      </c>
      <c r="F8" s="297"/>
      <c r="G8" s="297"/>
      <c r="H8" s="296" t="s">
        <v>13</v>
      </c>
      <c r="I8" s="309" t="s">
        <v>11</v>
      </c>
      <c r="J8" s="297" t="s">
        <v>12</v>
      </c>
      <c r="K8" s="297"/>
      <c r="L8" s="297"/>
      <c r="M8" s="296" t="s">
        <v>13</v>
      </c>
      <c r="N8" s="309" t="s">
        <v>11</v>
      </c>
      <c r="O8" s="297" t="s">
        <v>12</v>
      </c>
      <c r="P8" s="297"/>
      <c r="Q8" s="297"/>
      <c r="R8" s="296" t="s">
        <v>13</v>
      </c>
      <c r="S8" s="301"/>
      <c r="T8" s="92"/>
    </row>
    <row r="9" spans="1:25" ht="25.5">
      <c r="A9" s="301"/>
      <c r="B9" s="296"/>
      <c r="C9" s="308"/>
      <c r="D9" s="309"/>
      <c r="E9" s="96" t="s">
        <v>14</v>
      </c>
      <c r="F9" s="96" t="s">
        <v>15</v>
      </c>
      <c r="G9" s="96" t="s">
        <v>16</v>
      </c>
      <c r="H9" s="296"/>
      <c r="I9" s="309"/>
      <c r="J9" s="96" t="s">
        <v>14</v>
      </c>
      <c r="K9" s="96" t="s">
        <v>15</v>
      </c>
      <c r="L9" s="96" t="s">
        <v>16</v>
      </c>
      <c r="M9" s="296"/>
      <c r="N9" s="309"/>
      <c r="O9" s="96" t="s">
        <v>14</v>
      </c>
      <c r="P9" s="96" t="s">
        <v>15</v>
      </c>
      <c r="Q9" s="96" t="s">
        <v>16</v>
      </c>
      <c r="R9" s="296"/>
      <c r="S9" s="301"/>
      <c r="T9" s="92"/>
    </row>
    <row r="10" spans="1:25" s="92" customFormat="1" ht="22.5" customHeight="1">
      <c r="A10" s="298" t="s">
        <v>17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300"/>
    </row>
    <row r="11" spans="1:25" s="92" customFormat="1" ht="25.5" customHeight="1">
      <c r="A11" s="98"/>
      <c r="B11" s="298" t="s">
        <v>48</v>
      </c>
      <c r="C11" s="299"/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300"/>
      <c r="T11" s="99"/>
      <c r="U11" s="99"/>
      <c r="V11" s="99"/>
      <c r="W11" s="99"/>
      <c r="X11" s="99"/>
      <c r="Y11" s="99"/>
    </row>
    <row r="12" spans="1:25" ht="76.5">
      <c r="A12" s="38">
        <v>1</v>
      </c>
      <c r="B12" s="100" t="s">
        <v>44</v>
      </c>
      <c r="C12" s="100" t="s">
        <v>20</v>
      </c>
      <c r="D12" s="101">
        <f>D15+D14+D13</f>
        <v>4166</v>
      </c>
      <c r="E12" s="101">
        <f>E15+E14+E13</f>
        <v>4166</v>
      </c>
      <c r="F12" s="101"/>
      <c r="G12" s="101"/>
      <c r="H12" s="101"/>
      <c r="I12" s="101">
        <f>I15+I14+I13</f>
        <v>12184</v>
      </c>
      <c r="J12" s="101">
        <f>J15+J14+J13</f>
        <v>12184</v>
      </c>
      <c r="K12" s="101"/>
      <c r="L12" s="101"/>
      <c r="M12" s="101"/>
      <c r="N12" s="101">
        <f>N15+N14+N13</f>
        <v>7777</v>
      </c>
      <c r="O12" s="101">
        <f>O15+O14+O13</f>
        <v>7777</v>
      </c>
      <c r="P12" s="101"/>
      <c r="Q12" s="101"/>
      <c r="R12" s="101"/>
      <c r="S12" s="101">
        <f>S15+S14+S13</f>
        <v>24127</v>
      </c>
      <c r="T12" s="102"/>
    </row>
    <row r="13" spans="1:25" ht="178.5">
      <c r="A13" s="16" t="s">
        <v>49</v>
      </c>
      <c r="B13" s="40" t="s">
        <v>50</v>
      </c>
      <c r="C13" s="103" t="s">
        <v>51</v>
      </c>
      <c r="D13" s="22">
        <v>4166</v>
      </c>
      <c r="E13" s="21">
        <v>4166</v>
      </c>
      <c r="F13" s="104"/>
      <c r="G13" s="104"/>
      <c r="H13" s="104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>
        <v>4166</v>
      </c>
      <c r="T13" s="102"/>
    </row>
    <row r="14" spans="1:25" ht="159.75" customHeight="1">
      <c r="A14" s="16" t="s">
        <v>52</v>
      </c>
      <c r="B14" s="40" t="s">
        <v>53</v>
      </c>
      <c r="C14" s="103" t="s">
        <v>51</v>
      </c>
      <c r="D14" s="22"/>
      <c r="E14" s="21"/>
      <c r="F14" s="105"/>
      <c r="G14" s="105"/>
      <c r="H14" s="105"/>
      <c r="I14" s="22">
        <v>5490</v>
      </c>
      <c r="J14" s="21">
        <v>5490</v>
      </c>
      <c r="K14" s="21"/>
      <c r="L14" s="21"/>
      <c r="M14" s="21"/>
      <c r="N14" s="22">
        <v>4471</v>
      </c>
      <c r="O14" s="21">
        <v>4471</v>
      </c>
      <c r="P14" s="21"/>
      <c r="Q14" s="21"/>
      <c r="R14" s="21"/>
      <c r="S14" s="101">
        <f>N14+I14+D14</f>
        <v>9961</v>
      </c>
      <c r="T14" s="102"/>
    </row>
    <row r="15" spans="1:25" s="114" customFormat="1" ht="76.5">
      <c r="A15" s="106" t="s">
        <v>54</v>
      </c>
      <c r="B15" s="107" t="s">
        <v>55</v>
      </c>
      <c r="C15" s="103" t="s">
        <v>51</v>
      </c>
      <c r="D15" s="108"/>
      <c r="E15" s="109"/>
      <c r="F15" s="110"/>
      <c r="G15" s="110"/>
      <c r="H15" s="111"/>
      <c r="I15" s="108">
        <v>6694</v>
      </c>
      <c r="J15" s="109">
        <v>6694</v>
      </c>
      <c r="K15" s="109"/>
      <c r="L15" s="109"/>
      <c r="M15" s="112"/>
      <c r="N15" s="108">
        <v>3306</v>
      </c>
      <c r="O15" s="109">
        <v>3306</v>
      </c>
      <c r="P15" s="109"/>
      <c r="Q15" s="109"/>
      <c r="R15" s="112"/>
      <c r="S15" s="101">
        <f>N15+I15+D15</f>
        <v>10000</v>
      </c>
      <c r="T15" s="113"/>
    </row>
    <row r="18" spans="1:30" s="116" customFormat="1" ht="15.75">
      <c r="A18" s="115"/>
      <c r="B18" s="116" t="s">
        <v>42</v>
      </c>
      <c r="E18" s="117"/>
      <c r="J18" s="117"/>
      <c r="O18" s="116" t="s">
        <v>218</v>
      </c>
    </row>
    <row r="19" spans="1:30" s="92" customFormat="1">
      <c r="A19" s="86"/>
      <c r="C19" s="118"/>
      <c r="D19" s="91"/>
      <c r="E19" s="119"/>
      <c r="F19" s="90"/>
      <c r="G19" s="90"/>
      <c r="H19" s="90"/>
      <c r="I19" s="91"/>
      <c r="J19" s="119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1"/>
      <c r="Y19" s="90"/>
      <c r="Z19" s="90"/>
      <c r="AA19" s="90"/>
      <c r="AB19" s="90"/>
      <c r="AC19" s="44"/>
      <c r="AD19" s="90"/>
    </row>
    <row r="20" spans="1:30" s="92" customFormat="1">
      <c r="A20" s="86"/>
      <c r="C20" s="118"/>
      <c r="D20" s="91"/>
      <c r="E20" s="119"/>
      <c r="F20" s="90"/>
      <c r="G20" s="90"/>
      <c r="H20" s="90"/>
      <c r="I20" s="91"/>
      <c r="J20" s="119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1"/>
      <c r="Y20" s="90"/>
      <c r="Z20" s="90"/>
      <c r="AA20" s="90"/>
      <c r="AB20" s="90"/>
      <c r="AC20" s="44"/>
      <c r="AD20" s="90"/>
    </row>
    <row r="21" spans="1:30" s="121" customFormat="1" ht="15.75">
      <c r="A21" s="120"/>
      <c r="B21" s="121" t="s">
        <v>43</v>
      </c>
      <c r="C21" s="122"/>
      <c r="D21" s="123"/>
      <c r="E21" s="124"/>
      <c r="F21" s="125"/>
      <c r="G21" s="125"/>
      <c r="H21" s="125"/>
      <c r="I21" s="123"/>
      <c r="J21" s="124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3"/>
      <c r="Y21" s="125"/>
      <c r="Z21" s="125"/>
      <c r="AA21" s="125"/>
      <c r="AB21" s="125"/>
      <c r="AC21" s="116"/>
      <c r="AD21" s="125"/>
    </row>
  </sheetData>
  <mergeCells count="24">
    <mergeCell ref="I6:M6"/>
    <mergeCell ref="N6:R6"/>
    <mergeCell ref="N7:R7"/>
    <mergeCell ref="N8:N9"/>
    <mergeCell ref="A6:A9"/>
    <mergeCell ref="B6:B9"/>
    <mergeCell ref="C6:C9"/>
    <mergeCell ref="D8:D9"/>
    <mergeCell ref="P1:S1"/>
    <mergeCell ref="P2:S3"/>
    <mergeCell ref="A4:S4"/>
    <mergeCell ref="H8:H9"/>
    <mergeCell ref="I8:I9"/>
    <mergeCell ref="E8:G8"/>
    <mergeCell ref="R8:R9"/>
    <mergeCell ref="O8:Q8"/>
    <mergeCell ref="B11:S11"/>
    <mergeCell ref="A10:S10"/>
    <mergeCell ref="S6:S9"/>
    <mergeCell ref="M8:M9"/>
    <mergeCell ref="D7:H7"/>
    <mergeCell ref="I7:M7"/>
    <mergeCell ref="D6:H6"/>
    <mergeCell ref="J8:L8"/>
  </mergeCells>
  <phoneticPr fontId="22" type="noConversion"/>
  <pageMargins left="0.28000000000000003" right="0.17" top="0.44" bottom="0.24" header="0.86" footer="0.19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39"/>
  <sheetViews>
    <sheetView topLeftCell="I1" workbookViewId="0">
      <selection activeCell="O1" sqref="O1:S2"/>
    </sheetView>
  </sheetViews>
  <sheetFormatPr defaultRowHeight="12.75"/>
  <cols>
    <col min="1" max="1" width="5.7109375" style="158" customWidth="1"/>
    <col min="2" max="2" width="22.42578125" style="159" customWidth="1"/>
    <col min="3" max="3" width="20.7109375" style="159" customWidth="1"/>
    <col min="4" max="4" width="11.42578125" style="160" customWidth="1"/>
    <col min="5" max="5" width="10.85546875" style="161" customWidth="1"/>
    <col min="6" max="6" width="10.140625" style="159" customWidth="1"/>
    <col min="7" max="7" width="7.42578125" style="159" customWidth="1"/>
    <col min="8" max="8" width="7" style="159" customWidth="1"/>
    <col min="9" max="9" width="11.140625" style="162" customWidth="1"/>
    <col min="10" max="10" width="9.85546875" style="159" bestFit="1" customWidth="1"/>
    <col min="11" max="11" width="10" style="159" customWidth="1"/>
    <col min="12" max="12" width="8" style="159" customWidth="1"/>
    <col min="13" max="13" width="5.85546875" style="159" customWidth="1"/>
    <col min="14" max="14" width="11.28515625" style="162" customWidth="1"/>
    <col min="15" max="15" width="11" style="159" customWidth="1"/>
    <col min="16" max="16" width="6.28515625" style="159" customWidth="1"/>
    <col min="17" max="17" width="7.140625" style="159" customWidth="1"/>
    <col min="18" max="18" width="7.7109375" style="159" customWidth="1"/>
    <col min="19" max="19" width="11.140625" style="159" customWidth="1"/>
    <col min="20" max="16384" width="9.140625" style="159"/>
  </cols>
  <sheetData>
    <row r="1" spans="1:25" s="92" customFormat="1" ht="29.25" customHeight="1">
      <c r="C1" s="118"/>
      <c r="D1" s="88"/>
      <c r="E1" s="89"/>
      <c r="F1" s="90"/>
      <c r="G1" s="90"/>
      <c r="H1" s="90"/>
      <c r="I1" s="91"/>
      <c r="J1" s="90"/>
      <c r="K1" s="90"/>
      <c r="L1" s="90"/>
      <c r="M1" s="90"/>
      <c r="N1" s="91"/>
      <c r="O1" s="311" t="s">
        <v>221</v>
      </c>
      <c r="P1" s="311"/>
      <c r="Q1" s="311"/>
      <c r="R1" s="311"/>
      <c r="S1" s="311"/>
    </row>
    <row r="2" spans="1:25" s="92" customFormat="1" ht="54" customHeight="1">
      <c r="A2" s="86"/>
      <c r="B2" s="44"/>
      <c r="C2" s="87"/>
      <c r="D2" s="88"/>
      <c r="E2" s="89"/>
      <c r="F2" s="90"/>
      <c r="G2" s="90"/>
      <c r="H2" s="90"/>
      <c r="I2" s="91"/>
      <c r="J2" s="90"/>
      <c r="K2" s="90"/>
      <c r="L2" s="90"/>
      <c r="M2" s="90"/>
      <c r="N2" s="91"/>
      <c r="O2" s="311"/>
      <c r="P2" s="311"/>
      <c r="Q2" s="311"/>
      <c r="R2" s="311"/>
      <c r="S2" s="311"/>
    </row>
    <row r="3" spans="1:25" s="92" customFormat="1" hidden="1">
      <c r="A3" s="315"/>
      <c r="B3" s="315"/>
      <c r="C3" s="118"/>
      <c r="D3" s="127"/>
      <c r="E3" s="127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44"/>
    </row>
    <row r="4" spans="1:25" s="92" customFormat="1" ht="15.75">
      <c r="A4" s="126"/>
      <c r="B4" s="126"/>
      <c r="C4" s="316" t="s">
        <v>56</v>
      </c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</row>
    <row r="5" spans="1:25" s="92" customFormat="1" ht="13.5">
      <c r="A5" s="129"/>
      <c r="B5" s="130"/>
      <c r="C5" s="118"/>
      <c r="D5" s="88"/>
      <c r="E5" s="89"/>
      <c r="F5" s="90"/>
      <c r="G5" s="90"/>
      <c r="H5" s="90"/>
      <c r="I5" s="91"/>
      <c r="J5" s="90"/>
      <c r="K5" s="90"/>
      <c r="L5" s="90"/>
      <c r="M5" s="90"/>
      <c r="N5" s="91"/>
      <c r="O5" s="90"/>
      <c r="P5" s="90"/>
      <c r="Q5" s="90"/>
      <c r="R5" s="90"/>
      <c r="S5" s="44"/>
    </row>
    <row r="6" spans="1:25" s="92" customFormat="1" ht="12.75" customHeight="1">
      <c r="A6" s="301" t="s">
        <v>45</v>
      </c>
      <c r="B6" s="296" t="s">
        <v>46</v>
      </c>
      <c r="C6" s="306" t="s">
        <v>3</v>
      </c>
      <c r="D6" s="303" t="s">
        <v>4</v>
      </c>
      <c r="E6" s="304"/>
      <c r="F6" s="304"/>
      <c r="G6" s="304"/>
      <c r="H6" s="305"/>
      <c r="I6" s="303" t="s">
        <v>4</v>
      </c>
      <c r="J6" s="304"/>
      <c r="K6" s="304"/>
      <c r="L6" s="304"/>
      <c r="M6" s="305"/>
      <c r="N6" s="313" t="s">
        <v>4</v>
      </c>
      <c r="O6" s="313"/>
      <c r="P6" s="313"/>
      <c r="Q6" s="313"/>
      <c r="R6" s="313"/>
      <c r="S6" s="301" t="s">
        <v>5</v>
      </c>
    </row>
    <row r="7" spans="1:25" s="92" customFormat="1">
      <c r="A7" s="301"/>
      <c r="B7" s="296"/>
      <c r="C7" s="307"/>
      <c r="D7" s="302" t="s">
        <v>7</v>
      </c>
      <c r="E7" s="302"/>
      <c r="F7" s="302"/>
      <c r="G7" s="302"/>
      <c r="H7" s="302"/>
      <c r="I7" s="302" t="s">
        <v>47</v>
      </c>
      <c r="J7" s="302"/>
      <c r="K7" s="302"/>
      <c r="L7" s="302"/>
      <c r="M7" s="302"/>
      <c r="N7" s="302" t="s">
        <v>9</v>
      </c>
      <c r="O7" s="302"/>
      <c r="P7" s="302"/>
      <c r="Q7" s="302"/>
      <c r="R7" s="302"/>
      <c r="S7" s="301"/>
    </row>
    <row r="8" spans="1:25" s="92" customFormat="1">
      <c r="A8" s="301"/>
      <c r="B8" s="296"/>
      <c r="C8" s="307"/>
      <c r="D8" s="314" t="s">
        <v>11</v>
      </c>
      <c r="E8" s="297" t="s">
        <v>12</v>
      </c>
      <c r="F8" s="297"/>
      <c r="G8" s="297"/>
      <c r="H8" s="296" t="s">
        <v>13</v>
      </c>
      <c r="I8" s="309" t="s">
        <v>11</v>
      </c>
      <c r="J8" s="297" t="s">
        <v>12</v>
      </c>
      <c r="K8" s="297"/>
      <c r="L8" s="297"/>
      <c r="M8" s="296" t="s">
        <v>13</v>
      </c>
      <c r="N8" s="309" t="s">
        <v>11</v>
      </c>
      <c r="O8" s="297" t="s">
        <v>12</v>
      </c>
      <c r="P8" s="297"/>
      <c r="Q8" s="297"/>
      <c r="R8" s="296" t="s">
        <v>13</v>
      </c>
      <c r="S8" s="301"/>
    </row>
    <row r="9" spans="1:25" s="92" customFormat="1" ht="25.5">
      <c r="A9" s="301"/>
      <c r="B9" s="296"/>
      <c r="C9" s="308"/>
      <c r="D9" s="314"/>
      <c r="E9" s="131" t="s">
        <v>14</v>
      </c>
      <c r="F9" s="96" t="s">
        <v>15</v>
      </c>
      <c r="G9" s="96" t="s">
        <v>16</v>
      </c>
      <c r="H9" s="296"/>
      <c r="I9" s="309"/>
      <c r="J9" s="96" t="s">
        <v>14</v>
      </c>
      <c r="K9" s="96" t="s">
        <v>15</v>
      </c>
      <c r="L9" s="96" t="s">
        <v>16</v>
      </c>
      <c r="M9" s="296"/>
      <c r="N9" s="309"/>
      <c r="O9" s="96" t="s">
        <v>14</v>
      </c>
      <c r="P9" s="96" t="s">
        <v>15</v>
      </c>
      <c r="Q9" s="96" t="s">
        <v>16</v>
      </c>
      <c r="R9" s="296"/>
      <c r="S9" s="301"/>
    </row>
    <row r="10" spans="1:25" s="92" customFormat="1" ht="22.5" customHeight="1">
      <c r="A10" s="298" t="s">
        <v>17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300"/>
    </row>
    <row r="11" spans="1:25" s="92" customFormat="1" ht="25.5" customHeight="1">
      <c r="A11" s="98"/>
      <c r="B11" s="298" t="s">
        <v>48</v>
      </c>
      <c r="C11" s="299"/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300"/>
      <c r="T11" s="99"/>
      <c r="U11" s="99"/>
      <c r="V11" s="99"/>
      <c r="W11" s="99"/>
      <c r="X11" s="99"/>
      <c r="Y11" s="99"/>
    </row>
    <row r="12" spans="1:25" s="44" customFormat="1" ht="51">
      <c r="A12" s="38">
        <v>2</v>
      </c>
      <c r="B12" s="132" t="s">
        <v>56</v>
      </c>
      <c r="C12" s="100" t="s">
        <v>57</v>
      </c>
      <c r="D12" s="41">
        <f>D14+D15+D16+D17+D18+D20+D21+D22+D23+D24+D25+D26+D27+D28+D29+D30+D31+D32+D33+D19</f>
        <v>238360</v>
      </c>
      <c r="E12" s="41">
        <f t="shared" ref="E12:O12" si="0">E14+E15+E16+E17+E18+E20+E21+E22+E23+E24+E25+E26+E27+E28+E29+E30+E31+E32+E33+E19</f>
        <v>15012</v>
      </c>
      <c r="F12" s="41">
        <f t="shared" si="0"/>
        <v>223348</v>
      </c>
      <c r="G12" s="41"/>
      <c r="H12" s="41"/>
      <c r="I12" s="41">
        <f t="shared" si="0"/>
        <v>284920</v>
      </c>
      <c r="J12" s="41">
        <f t="shared" si="0"/>
        <v>41571</v>
      </c>
      <c r="K12" s="41">
        <f t="shared" si="0"/>
        <v>243349</v>
      </c>
      <c r="L12" s="41"/>
      <c r="M12" s="41"/>
      <c r="N12" s="41">
        <f t="shared" si="0"/>
        <v>11308</v>
      </c>
      <c r="O12" s="41">
        <f t="shared" si="0"/>
        <v>11308</v>
      </c>
      <c r="P12" s="133"/>
      <c r="Q12" s="133"/>
      <c r="R12" s="133"/>
      <c r="S12" s="101">
        <f>D12+I12+N12</f>
        <v>534588</v>
      </c>
    </row>
    <row r="13" spans="1:25" s="92" customFormat="1">
      <c r="A13" s="97"/>
      <c r="B13" s="134" t="s">
        <v>58</v>
      </c>
      <c r="C13" s="103"/>
      <c r="D13" s="135"/>
      <c r="E13" s="135"/>
      <c r="F13" s="133"/>
      <c r="G13" s="133"/>
      <c r="H13" s="133"/>
      <c r="I13" s="133"/>
      <c r="J13" s="136"/>
      <c r="K13" s="133"/>
      <c r="L13" s="133"/>
      <c r="M13" s="133"/>
      <c r="N13" s="133"/>
      <c r="O13" s="136"/>
      <c r="P13" s="133"/>
      <c r="Q13" s="133"/>
      <c r="R13" s="133"/>
      <c r="S13" s="101"/>
    </row>
    <row r="14" spans="1:25" s="44" customFormat="1" ht="89.25">
      <c r="A14" s="16" t="s">
        <v>59</v>
      </c>
      <c r="B14" s="154" t="s">
        <v>81</v>
      </c>
      <c r="C14" s="137"/>
      <c r="D14" s="41">
        <f t="shared" ref="D14:D23" si="1">E14+F14</f>
        <v>14386</v>
      </c>
      <c r="E14" s="138">
        <v>144</v>
      </c>
      <c r="F14" s="42">
        <v>14242</v>
      </c>
      <c r="G14" s="41"/>
      <c r="H14" s="41"/>
      <c r="I14" s="41">
        <f>J14+K14</f>
        <v>25628</v>
      </c>
      <c r="J14" s="139">
        <v>257</v>
      </c>
      <c r="K14" s="139">
        <v>25371</v>
      </c>
      <c r="L14" s="140"/>
      <c r="M14" s="140"/>
      <c r="N14" s="41"/>
      <c r="O14" s="138"/>
      <c r="P14" s="141"/>
      <c r="Q14" s="141"/>
      <c r="R14" s="142"/>
      <c r="S14" s="101">
        <f t="shared" ref="S14:S33" si="2">D14+I14+N14</f>
        <v>40014</v>
      </c>
    </row>
    <row r="15" spans="1:25" s="44" customFormat="1" ht="89.25">
      <c r="A15" s="16" t="s">
        <v>60</v>
      </c>
      <c r="B15" s="154" t="s">
        <v>83</v>
      </c>
      <c r="C15" s="143"/>
      <c r="D15" s="41">
        <f t="shared" si="1"/>
        <v>27425</v>
      </c>
      <c r="E15" s="138">
        <v>274</v>
      </c>
      <c r="F15" s="144">
        <v>27151</v>
      </c>
      <c r="G15" s="133"/>
      <c r="H15" s="133"/>
      <c r="I15" s="41">
        <f t="shared" ref="I15:I32" si="3">J15+K15</f>
        <v>22798</v>
      </c>
      <c r="J15" s="136">
        <v>228</v>
      </c>
      <c r="K15" s="136">
        <v>22570</v>
      </c>
      <c r="L15" s="141"/>
      <c r="M15" s="142"/>
      <c r="N15" s="41"/>
      <c r="O15" s="138"/>
      <c r="P15" s="133"/>
      <c r="Q15" s="141"/>
      <c r="R15" s="142"/>
      <c r="S15" s="101">
        <f t="shared" si="2"/>
        <v>50223</v>
      </c>
    </row>
    <row r="16" spans="1:25" s="44" customFormat="1" ht="76.5">
      <c r="A16" s="16" t="s">
        <v>61</v>
      </c>
      <c r="B16" s="154" t="s">
        <v>85</v>
      </c>
      <c r="C16" s="143"/>
      <c r="D16" s="41">
        <f t="shared" si="1"/>
        <v>15823</v>
      </c>
      <c r="E16" s="138">
        <v>455</v>
      </c>
      <c r="F16" s="144">
        <v>15368</v>
      </c>
      <c r="G16" s="133"/>
      <c r="H16" s="133"/>
      <c r="I16" s="41">
        <f t="shared" si="3"/>
        <v>14552</v>
      </c>
      <c r="J16" s="145">
        <v>146</v>
      </c>
      <c r="K16" s="145">
        <v>14406</v>
      </c>
      <c r="L16" s="141"/>
      <c r="M16" s="142"/>
      <c r="N16" s="146"/>
      <c r="O16" s="147"/>
      <c r="P16" s="141"/>
      <c r="Q16" s="141"/>
      <c r="R16" s="142"/>
      <c r="S16" s="101">
        <f t="shared" si="2"/>
        <v>30375</v>
      </c>
    </row>
    <row r="17" spans="1:19" s="44" customFormat="1" ht="76.5">
      <c r="A17" s="16" t="s">
        <v>62</v>
      </c>
      <c r="B17" s="134" t="s">
        <v>87</v>
      </c>
      <c r="C17" s="143"/>
      <c r="D17" s="41">
        <f t="shared" si="1"/>
        <v>81341</v>
      </c>
      <c r="E17" s="138">
        <f>13189-44</f>
        <v>13145</v>
      </c>
      <c r="F17" s="148">
        <v>68196</v>
      </c>
      <c r="G17" s="141"/>
      <c r="H17" s="141"/>
      <c r="I17" s="41">
        <f t="shared" si="3"/>
        <v>87260</v>
      </c>
      <c r="J17" s="145">
        <v>21427</v>
      </c>
      <c r="K17" s="148">
        <v>65833</v>
      </c>
      <c r="L17" s="141"/>
      <c r="M17" s="141"/>
      <c r="N17" s="41"/>
      <c r="O17" s="138"/>
      <c r="P17" s="141"/>
      <c r="Q17" s="141"/>
      <c r="R17" s="141"/>
      <c r="S17" s="101">
        <f t="shared" si="2"/>
        <v>168601</v>
      </c>
    </row>
    <row r="18" spans="1:19" s="44" customFormat="1" ht="90" customHeight="1">
      <c r="A18" s="16" t="s">
        <v>63</v>
      </c>
      <c r="B18" s="134" t="s">
        <v>89</v>
      </c>
      <c r="C18" s="143"/>
      <c r="D18" s="41">
        <f t="shared" si="1"/>
        <v>17179</v>
      </c>
      <c r="E18" s="138">
        <v>172</v>
      </c>
      <c r="F18" s="42">
        <v>17007</v>
      </c>
      <c r="G18" s="41"/>
      <c r="H18" s="41"/>
      <c r="I18" s="41">
        <f t="shared" si="3"/>
        <v>23487</v>
      </c>
      <c r="J18" s="139">
        <v>1376</v>
      </c>
      <c r="K18" s="139">
        <v>22111</v>
      </c>
      <c r="L18" s="140"/>
      <c r="M18" s="146"/>
      <c r="N18" s="41"/>
      <c r="O18" s="138"/>
      <c r="P18" s="141"/>
      <c r="Q18" s="141"/>
      <c r="R18" s="142"/>
      <c r="S18" s="101">
        <f t="shared" si="2"/>
        <v>40666</v>
      </c>
    </row>
    <row r="19" spans="1:19" s="44" customFormat="1" ht="76.5">
      <c r="A19" s="16" t="s">
        <v>64</v>
      </c>
      <c r="B19" s="154" t="s">
        <v>91</v>
      </c>
      <c r="C19" s="143"/>
      <c r="D19" s="41">
        <f t="shared" si="1"/>
        <v>7771</v>
      </c>
      <c r="E19" s="138">
        <v>78</v>
      </c>
      <c r="F19" s="42">
        <v>7693</v>
      </c>
      <c r="G19" s="41"/>
      <c r="H19" s="41"/>
      <c r="I19" s="41">
        <f t="shared" si="3"/>
        <v>6131</v>
      </c>
      <c r="J19" s="139">
        <v>62</v>
      </c>
      <c r="K19" s="139">
        <v>6069</v>
      </c>
      <c r="L19" s="140"/>
      <c r="M19" s="146"/>
      <c r="N19" s="41"/>
      <c r="O19" s="138"/>
      <c r="P19" s="141"/>
      <c r="Q19" s="141"/>
      <c r="R19" s="142"/>
      <c r="S19" s="101">
        <f t="shared" si="2"/>
        <v>13902</v>
      </c>
    </row>
    <row r="20" spans="1:19" s="44" customFormat="1" ht="76.5">
      <c r="A20" s="16" t="s">
        <v>65</v>
      </c>
      <c r="B20" s="154" t="s">
        <v>93</v>
      </c>
      <c r="C20" s="143"/>
      <c r="D20" s="41">
        <f t="shared" si="1"/>
        <v>13469</v>
      </c>
      <c r="E20" s="147">
        <v>135</v>
      </c>
      <c r="F20" s="149">
        <v>13334</v>
      </c>
      <c r="G20" s="146"/>
      <c r="H20" s="146"/>
      <c r="I20" s="41">
        <f t="shared" si="3"/>
        <v>19707</v>
      </c>
      <c r="J20" s="147">
        <v>198</v>
      </c>
      <c r="K20" s="147">
        <v>19509</v>
      </c>
      <c r="L20" s="146"/>
      <c r="M20" s="146"/>
      <c r="N20" s="146"/>
      <c r="O20" s="147"/>
      <c r="P20" s="142"/>
      <c r="Q20" s="142"/>
      <c r="R20" s="142"/>
      <c r="S20" s="101">
        <f t="shared" si="2"/>
        <v>33176</v>
      </c>
    </row>
    <row r="21" spans="1:19" s="44" customFormat="1" ht="76.5">
      <c r="A21" s="16" t="s">
        <v>66</v>
      </c>
      <c r="B21" s="154" t="s">
        <v>95</v>
      </c>
      <c r="C21" s="143"/>
      <c r="D21" s="41">
        <f t="shared" si="1"/>
        <v>20337</v>
      </c>
      <c r="E21" s="147">
        <v>203</v>
      </c>
      <c r="F21" s="149">
        <v>20134</v>
      </c>
      <c r="G21" s="146"/>
      <c r="H21" s="146"/>
      <c r="I21" s="41">
        <f t="shared" si="3"/>
        <v>20730</v>
      </c>
      <c r="J21" s="147">
        <v>208</v>
      </c>
      <c r="K21" s="149">
        <v>20522</v>
      </c>
      <c r="L21" s="146"/>
      <c r="M21" s="146"/>
      <c r="N21" s="146"/>
      <c r="O21" s="147"/>
      <c r="P21" s="142"/>
      <c r="Q21" s="142"/>
      <c r="R21" s="142"/>
      <c r="S21" s="101">
        <f t="shared" si="2"/>
        <v>41067</v>
      </c>
    </row>
    <row r="22" spans="1:19" s="44" customFormat="1" ht="89.25">
      <c r="A22" s="16" t="s">
        <v>67</v>
      </c>
      <c r="B22" s="154" t="s">
        <v>97</v>
      </c>
      <c r="C22" s="143"/>
      <c r="D22" s="41">
        <f t="shared" si="1"/>
        <v>22134</v>
      </c>
      <c r="E22" s="147">
        <v>221</v>
      </c>
      <c r="F22" s="149">
        <v>21913</v>
      </c>
      <c r="G22" s="146"/>
      <c r="H22" s="146"/>
      <c r="I22" s="41">
        <f t="shared" si="3"/>
        <v>27146</v>
      </c>
      <c r="J22" s="147">
        <v>272</v>
      </c>
      <c r="K22" s="149">
        <v>26874</v>
      </c>
      <c r="L22" s="146"/>
      <c r="M22" s="146"/>
      <c r="N22" s="146"/>
      <c r="O22" s="147"/>
      <c r="P22" s="142"/>
      <c r="Q22" s="142"/>
      <c r="R22" s="142"/>
      <c r="S22" s="101">
        <f t="shared" si="2"/>
        <v>49280</v>
      </c>
    </row>
    <row r="23" spans="1:19" s="44" customFormat="1" ht="76.5">
      <c r="A23" s="16" t="s">
        <v>68</v>
      </c>
      <c r="B23" s="154" t="s">
        <v>99</v>
      </c>
      <c r="C23" s="143"/>
      <c r="D23" s="41">
        <f t="shared" si="1"/>
        <v>18495</v>
      </c>
      <c r="E23" s="147">
        <v>185</v>
      </c>
      <c r="F23" s="149">
        <v>18310</v>
      </c>
      <c r="G23" s="146"/>
      <c r="H23" s="146"/>
      <c r="I23" s="41">
        <f t="shared" si="3"/>
        <v>20287</v>
      </c>
      <c r="J23" s="147">
        <v>203</v>
      </c>
      <c r="K23" s="149">
        <v>20084</v>
      </c>
      <c r="L23" s="146"/>
      <c r="M23" s="146"/>
      <c r="N23" s="146"/>
      <c r="O23" s="147"/>
      <c r="P23" s="142"/>
      <c r="Q23" s="142"/>
      <c r="R23" s="142"/>
      <c r="S23" s="101">
        <f t="shared" si="2"/>
        <v>38782</v>
      </c>
    </row>
    <row r="24" spans="1:19" s="44" customFormat="1" ht="76.5">
      <c r="A24" s="16" t="s">
        <v>69</v>
      </c>
      <c r="B24" s="134" t="s">
        <v>193</v>
      </c>
      <c r="C24" s="143"/>
      <c r="D24" s="150"/>
      <c r="E24" s="150"/>
      <c r="F24" s="146"/>
      <c r="G24" s="146"/>
      <c r="H24" s="146"/>
      <c r="I24" s="41">
        <f t="shared" si="3"/>
        <v>500</v>
      </c>
      <c r="J24" s="147">
        <v>500</v>
      </c>
      <c r="K24" s="146"/>
      <c r="L24" s="146"/>
      <c r="M24" s="146"/>
      <c r="N24" s="146"/>
      <c r="O24" s="147"/>
      <c r="P24" s="142"/>
      <c r="Q24" s="142"/>
      <c r="R24" s="142"/>
      <c r="S24" s="101">
        <f t="shared" si="2"/>
        <v>500</v>
      </c>
    </row>
    <row r="25" spans="1:19" s="44" customFormat="1" ht="63.75">
      <c r="A25" s="16" t="s">
        <v>70</v>
      </c>
      <c r="B25" s="134" t="s">
        <v>194</v>
      </c>
      <c r="C25" s="143"/>
      <c r="D25" s="150"/>
      <c r="E25" s="151"/>
      <c r="F25" s="146"/>
      <c r="G25" s="146"/>
      <c r="H25" s="146"/>
      <c r="I25" s="41">
        <f t="shared" si="3"/>
        <v>500</v>
      </c>
      <c r="J25" s="147">
        <v>500</v>
      </c>
      <c r="K25" s="146"/>
      <c r="L25" s="146"/>
      <c r="M25" s="146"/>
      <c r="N25" s="146"/>
      <c r="O25" s="147"/>
      <c r="P25" s="142"/>
      <c r="Q25" s="142"/>
      <c r="R25" s="142"/>
      <c r="S25" s="101">
        <f t="shared" si="2"/>
        <v>500</v>
      </c>
    </row>
    <row r="26" spans="1:19" s="44" customFormat="1" ht="89.25">
      <c r="A26" s="16" t="s">
        <v>71</v>
      </c>
      <c r="B26" s="134" t="s">
        <v>105</v>
      </c>
      <c r="C26" s="143"/>
      <c r="D26" s="150"/>
      <c r="E26" s="150"/>
      <c r="F26" s="146"/>
      <c r="G26" s="146"/>
      <c r="H26" s="146"/>
      <c r="I26" s="41">
        <f t="shared" si="3"/>
        <v>500</v>
      </c>
      <c r="J26" s="147">
        <v>500</v>
      </c>
      <c r="K26" s="146"/>
      <c r="L26" s="146"/>
      <c r="M26" s="146"/>
      <c r="N26" s="146"/>
      <c r="O26" s="147"/>
      <c r="P26" s="142"/>
      <c r="Q26" s="142"/>
      <c r="R26" s="142"/>
      <c r="S26" s="101">
        <f t="shared" si="2"/>
        <v>500</v>
      </c>
    </row>
    <row r="27" spans="1:19" s="44" customFormat="1" ht="102">
      <c r="A27" s="16" t="s">
        <v>72</v>
      </c>
      <c r="B27" s="154" t="s">
        <v>192</v>
      </c>
      <c r="C27" s="143"/>
      <c r="D27" s="152"/>
      <c r="E27" s="152"/>
      <c r="F27" s="142"/>
      <c r="G27" s="142"/>
      <c r="H27" s="142"/>
      <c r="I27" s="41">
        <f t="shared" si="3"/>
        <v>496</v>
      </c>
      <c r="J27" s="157">
        <v>496</v>
      </c>
      <c r="K27" s="152"/>
      <c r="L27" s="152"/>
      <c r="M27" s="152"/>
      <c r="N27" s="152"/>
      <c r="O27" s="153"/>
      <c r="P27" s="142"/>
      <c r="Q27" s="142"/>
      <c r="R27" s="142"/>
      <c r="S27" s="101">
        <f t="shared" si="2"/>
        <v>496</v>
      </c>
    </row>
    <row r="28" spans="1:19" s="92" customFormat="1" ht="89.25">
      <c r="A28" s="16" t="s">
        <v>73</v>
      </c>
      <c r="B28" s="154" t="s">
        <v>195</v>
      </c>
      <c r="C28" s="155"/>
      <c r="D28" s="150"/>
      <c r="E28" s="156"/>
      <c r="F28" s="41"/>
      <c r="G28" s="146"/>
      <c r="H28" s="146"/>
      <c r="I28" s="41">
        <f t="shared" si="3"/>
        <v>500</v>
      </c>
      <c r="J28" s="138">
        <v>500</v>
      </c>
      <c r="K28" s="41"/>
      <c r="L28" s="146"/>
      <c r="M28" s="146"/>
      <c r="N28" s="146"/>
      <c r="O28" s="138"/>
      <c r="P28" s="136"/>
      <c r="Q28" s="157"/>
      <c r="R28" s="157"/>
      <c r="S28" s="101">
        <f t="shared" si="2"/>
        <v>500</v>
      </c>
    </row>
    <row r="29" spans="1:19" s="44" customFormat="1" ht="76.5">
      <c r="A29" s="16" t="s">
        <v>74</v>
      </c>
      <c r="B29" s="134" t="s">
        <v>196</v>
      </c>
      <c r="C29" s="143"/>
      <c r="D29" s="150"/>
      <c r="E29" s="156"/>
      <c r="F29" s="146"/>
      <c r="G29" s="146"/>
      <c r="H29" s="146"/>
      <c r="I29" s="41">
        <f t="shared" si="3"/>
        <v>8848</v>
      </c>
      <c r="J29" s="147">
        <v>8848</v>
      </c>
      <c r="K29" s="146"/>
      <c r="L29" s="146"/>
      <c r="M29" s="146"/>
      <c r="N29" s="146">
        <v>11308</v>
      </c>
      <c r="O29" s="147">
        <v>11308</v>
      </c>
      <c r="P29" s="142"/>
      <c r="Q29" s="142"/>
      <c r="R29" s="142"/>
      <c r="S29" s="101">
        <f t="shared" si="2"/>
        <v>20156</v>
      </c>
    </row>
    <row r="30" spans="1:19" s="44" customFormat="1" ht="76.5">
      <c r="A30" s="16" t="s">
        <v>75</v>
      </c>
      <c r="B30" s="134" t="s">
        <v>197</v>
      </c>
      <c r="C30" s="143"/>
      <c r="D30" s="152"/>
      <c r="E30" s="156"/>
      <c r="F30" s="142"/>
      <c r="G30" s="142"/>
      <c r="H30" s="142"/>
      <c r="I30" s="41">
        <f t="shared" si="3"/>
        <v>500</v>
      </c>
      <c r="J30" s="157">
        <v>500</v>
      </c>
      <c r="K30" s="142"/>
      <c r="L30" s="142"/>
      <c r="M30" s="142"/>
      <c r="N30" s="146"/>
      <c r="O30" s="147"/>
      <c r="P30" s="142"/>
      <c r="Q30" s="142"/>
      <c r="R30" s="142"/>
      <c r="S30" s="101">
        <f t="shared" si="2"/>
        <v>500</v>
      </c>
    </row>
    <row r="31" spans="1:19" s="44" customFormat="1" ht="76.5">
      <c r="A31" s="16" t="s">
        <v>76</v>
      </c>
      <c r="B31" s="134" t="s">
        <v>198</v>
      </c>
      <c r="C31" s="143"/>
      <c r="D31" s="150"/>
      <c r="E31" s="156"/>
      <c r="F31" s="146"/>
      <c r="G31" s="146"/>
      <c r="H31" s="146"/>
      <c r="I31" s="41">
        <f t="shared" si="3"/>
        <v>500</v>
      </c>
      <c r="J31" s="147">
        <v>500</v>
      </c>
      <c r="K31" s="146"/>
      <c r="L31" s="146"/>
      <c r="M31" s="146"/>
      <c r="N31" s="146"/>
      <c r="O31" s="147"/>
      <c r="P31" s="142"/>
      <c r="Q31" s="142"/>
      <c r="R31" s="142"/>
      <c r="S31" s="101">
        <f t="shared" si="2"/>
        <v>500</v>
      </c>
    </row>
    <row r="32" spans="1:19" s="44" customFormat="1" ht="89.25">
      <c r="A32" s="16" t="s">
        <v>77</v>
      </c>
      <c r="B32" s="134" t="s">
        <v>199</v>
      </c>
      <c r="C32" s="143"/>
      <c r="D32" s="152"/>
      <c r="E32" s="152"/>
      <c r="F32" s="142"/>
      <c r="G32" s="142"/>
      <c r="H32" s="142"/>
      <c r="I32" s="41">
        <f t="shared" si="3"/>
        <v>2750</v>
      </c>
      <c r="J32" s="157">
        <v>2750</v>
      </c>
      <c r="K32" s="152"/>
      <c r="L32" s="152"/>
      <c r="M32" s="152"/>
      <c r="N32" s="152"/>
      <c r="O32" s="153"/>
      <c r="P32" s="142"/>
      <c r="Q32" s="142"/>
      <c r="R32" s="142"/>
      <c r="S32" s="101">
        <f t="shared" si="2"/>
        <v>2750</v>
      </c>
    </row>
    <row r="33" spans="1:30" s="44" customFormat="1" ht="89.25">
      <c r="A33" s="16" t="s">
        <v>78</v>
      </c>
      <c r="B33" s="134" t="s">
        <v>109</v>
      </c>
      <c r="C33" s="143"/>
      <c r="D33" s="150"/>
      <c r="E33" s="150"/>
      <c r="F33" s="142"/>
      <c r="G33" s="142"/>
      <c r="H33" s="142"/>
      <c r="I33" s="41">
        <v>2100</v>
      </c>
      <c r="J33" s="147">
        <v>2100</v>
      </c>
      <c r="K33" s="142"/>
      <c r="L33" s="142"/>
      <c r="M33" s="142"/>
      <c r="N33" s="146"/>
      <c r="O33" s="147"/>
      <c r="P33" s="142"/>
      <c r="Q33" s="142"/>
      <c r="R33" s="142"/>
      <c r="S33" s="101">
        <f t="shared" si="2"/>
        <v>2100</v>
      </c>
    </row>
    <row r="34" spans="1:30" ht="15" customHeight="1"/>
    <row r="35" spans="1:30" ht="15" customHeight="1"/>
    <row r="36" spans="1:30" s="116" customFormat="1" ht="15.75">
      <c r="A36" s="115"/>
      <c r="B36" s="116" t="s">
        <v>42</v>
      </c>
      <c r="D36" s="163"/>
      <c r="E36" s="163"/>
      <c r="O36" s="116" t="s">
        <v>218</v>
      </c>
    </row>
    <row r="37" spans="1:30" s="92" customFormat="1" ht="12" customHeight="1">
      <c r="A37" s="86"/>
      <c r="C37" s="118"/>
      <c r="D37" s="88"/>
      <c r="E37" s="89"/>
      <c r="F37" s="90"/>
      <c r="G37" s="90"/>
      <c r="H37" s="90"/>
      <c r="I37" s="91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1"/>
      <c r="Y37" s="90"/>
      <c r="Z37" s="90"/>
      <c r="AA37" s="90"/>
      <c r="AB37" s="90"/>
      <c r="AC37" s="44"/>
      <c r="AD37" s="90"/>
    </row>
    <row r="38" spans="1:30" s="121" customFormat="1" ht="15.75">
      <c r="A38" s="120"/>
      <c r="B38" s="121" t="s">
        <v>43</v>
      </c>
      <c r="C38" s="122"/>
      <c r="D38" s="164"/>
      <c r="E38" s="165"/>
      <c r="F38" s="125"/>
      <c r="G38" s="125"/>
      <c r="H38" s="125"/>
      <c r="I38" s="123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3"/>
      <c r="Y38" s="125"/>
      <c r="Z38" s="125"/>
      <c r="AA38" s="125"/>
      <c r="AB38" s="125"/>
      <c r="AC38" s="116"/>
      <c r="AD38" s="125"/>
    </row>
    <row r="39" spans="1:30" s="92" customFormat="1">
      <c r="A39" s="86"/>
      <c r="C39" s="118"/>
      <c r="D39" s="88"/>
      <c r="E39" s="89"/>
      <c r="F39" s="90"/>
      <c r="G39" s="90"/>
      <c r="H39" s="90"/>
      <c r="I39" s="91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1"/>
      <c r="Y39" s="90"/>
      <c r="Z39" s="90"/>
      <c r="AA39" s="90"/>
      <c r="AB39" s="90"/>
      <c r="AC39" s="44"/>
      <c r="AD39" s="90"/>
    </row>
  </sheetData>
  <mergeCells count="24">
    <mergeCell ref="R8:R9"/>
    <mergeCell ref="I8:I9"/>
    <mergeCell ref="M8:M9"/>
    <mergeCell ref="O1:S2"/>
    <mergeCell ref="E8:G8"/>
    <mergeCell ref="B6:B9"/>
    <mergeCell ref="A3:B3"/>
    <mergeCell ref="A6:A9"/>
    <mergeCell ref="C6:C9"/>
    <mergeCell ref="C4:S4"/>
    <mergeCell ref="N8:N9"/>
    <mergeCell ref="H8:H9"/>
    <mergeCell ref="D6:H6"/>
    <mergeCell ref="I6:M6"/>
    <mergeCell ref="A10:S10"/>
    <mergeCell ref="O8:Q8"/>
    <mergeCell ref="B11:S11"/>
    <mergeCell ref="S6:S9"/>
    <mergeCell ref="D7:H7"/>
    <mergeCell ref="I7:M7"/>
    <mergeCell ref="N7:R7"/>
    <mergeCell ref="N6:R6"/>
    <mergeCell ref="J8:L8"/>
    <mergeCell ref="D8:D9"/>
  </mergeCells>
  <phoneticPr fontId="22" type="noConversion"/>
  <pageMargins left="0.22" right="0.2" top="0.34" bottom="0.3" header="0.17" footer="0.26"/>
  <pageSetup paperSize="9" scale="7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35"/>
  <sheetViews>
    <sheetView workbookViewId="0">
      <selection activeCell="M2" sqref="M2:S3"/>
    </sheetView>
  </sheetViews>
  <sheetFormatPr defaultRowHeight="12.75"/>
  <cols>
    <col min="1" max="1" width="5.7109375" style="158" customWidth="1"/>
    <col min="2" max="2" width="18.28515625" style="159" customWidth="1"/>
    <col min="3" max="3" width="12.28515625" style="159" customWidth="1"/>
    <col min="4" max="4" width="9.85546875" style="160" customWidth="1"/>
    <col min="5" max="5" width="7.5703125" style="161" customWidth="1"/>
    <col min="6" max="6" width="5.7109375" style="159" customWidth="1"/>
    <col min="7" max="7" width="6.140625" style="159" customWidth="1"/>
    <col min="8" max="8" width="4.5703125" style="159" customWidth="1"/>
    <col min="9" max="9" width="9.42578125" style="162" customWidth="1"/>
    <col min="10" max="10" width="8.5703125" style="159" customWidth="1"/>
    <col min="11" max="11" width="5.85546875" style="159" customWidth="1"/>
    <col min="12" max="12" width="6.42578125" style="159" customWidth="1"/>
    <col min="13" max="13" width="4.85546875" style="159" customWidth="1"/>
    <col min="14" max="14" width="7.7109375" style="162" customWidth="1"/>
    <col min="15" max="15" width="5.85546875" style="159" customWidth="1"/>
    <col min="16" max="16" width="5.140625" style="159" customWidth="1"/>
    <col min="17" max="17" width="5.85546875" style="159" customWidth="1"/>
    <col min="18" max="18" width="5" style="159" customWidth="1"/>
    <col min="19" max="19" width="8.7109375" style="159" customWidth="1"/>
    <col min="20" max="16384" width="9.140625" style="159"/>
  </cols>
  <sheetData>
    <row r="1" spans="1:25" s="92" customFormat="1" ht="8.25" customHeight="1">
      <c r="C1" s="118"/>
      <c r="D1" s="88"/>
      <c r="E1" s="89"/>
      <c r="F1" s="90"/>
      <c r="G1" s="90"/>
      <c r="H1" s="90"/>
      <c r="I1" s="91"/>
      <c r="J1" s="90"/>
      <c r="K1" s="90"/>
      <c r="L1" s="90"/>
      <c r="M1" s="90"/>
      <c r="N1" s="91"/>
      <c r="O1" s="90"/>
      <c r="P1" s="90"/>
      <c r="Q1" s="315"/>
      <c r="R1" s="315"/>
      <c r="S1" s="44"/>
    </row>
    <row r="2" spans="1:25" s="92" customFormat="1" ht="29.25" customHeight="1">
      <c r="C2" s="118"/>
      <c r="D2" s="88"/>
      <c r="E2" s="89"/>
      <c r="F2" s="90"/>
      <c r="G2" s="90"/>
      <c r="H2" s="90"/>
      <c r="I2" s="91"/>
      <c r="J2" s="90"/>
      <c r="K2" s="90"/>
      <c r="L2" s="90"/>
      <c r="M2" s="311" t="s">
        <v>222</v>
      </c>
      <c r="N2" s="311"/>
      <c r="O2" s="311"/>
      <c r="P2" s="311"/>
      <c r="Q2" s="311"/>
      <c r="R2" s="311"/>
      <c r="S2" s="311"/>
    </row>
    <row r="3" spans="1:25" s="92" customFormat="1" ht="36.75" customHeight="1">
      <c r="A3" s="86"/>
      <c r="B3" s="168"/>
      <c r="C3" s="87"/>
      <c r="D3" s="88"/>
      <c r="E3" s="89"/>
      <c r="F3" s="90"/>
      <c r="G3" s="90"/>
      <c r="H3" s="90"/>
      <c r="I3" s="91"/>
      <c r="J3" s="90"/>
      <c r="K3" s="90"/>
      <c r="L3" s="90"/>
      <c r="M3" s="311"/>
      <c r="N3" s="311"/>
      <c r="O3" s="311"/>
      <c r="P3" s="311"/>
      <c r="Q3" s="311"/>
      <c r="R3" s="311"/>
      <c r="S3" s="311"/>
    </row>
    <row r="4" spans="1:25" s="92" customFormat="1" hidden="1">
      <c r="A4" s="315"/>
      <c r="B4" s="315"/>
      <c r="C4" s="118"/>
      <c r="D4" s="127"/>
      <c r="E4" s="127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44"/>
    </row>
    <row r="5" spans="1:25" s="92" customFormat="1" ht="12.75" customHeight="1">
      <c r="A5" s="316" t="s">
        <v>79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</row>
    <row r="6" spans="1:25" s="92" customFormat="1" ht="13.5">
      <c r="A6" s="129"/>
      <c r="B6" s="130"/>
      <c r="C6" s="118"/>
      <c r="D6" s="88"/>
      <c r="E6" s="89"/>
      <c r="F6" s="90"/>
      <c r="G6" s="90"/>
      <c r="H6" s="90"/>
      <c r="I6" s="91"/>
      <c r="J6" s="90"/>
      <c r="K6" s="90"/>
      <c r="L6" s="90"/>
      <c r="M6" s="90"/>
      <c r="N6" s="91"/>
      <c r="O6" s="90"/>
      <c r="P6" s="90"/>
      <c r="Q6" s="90"/>
      <c r="R6" s="90"/>
      <c r="S6" s="44"/>
    </row>
    <row r="7" spans="1:25" s="92" customFormat="1" ht="12.75" customHeight="1">
      <c r="A7" s="301" t="s">
        <v>45</v>
      </c>
      <c r="B7" s="296" t="s">
        <v>46</v>
      </c>
      <c r="C7" s="306" t="s">
        <v>3</v>
      </c>
      <c r="D7" s="303" t="s">
        <v>4</v>
      </c>
      <c r="E7" s="304"/>
      <c r="F7" s="304"/>
      <c r="G7" s="304"/>
      <c r="H7" s="305"/>
      <c r="I7" s="303" t="s">
        <v>4</v>
      </c>
      <c r="J7" s="304"/>
      <c r="K7" s="304"/>
      <c r="L7" s="304"/>
      <c r="M7" s="305"/>
      <c r="N7" s="313" t="s">
        <v>4</v>
      </c>
      <c r="O7" s="313"/>
      <c r="P7" s="313"/>
      <c r="Q7" s="313"/>
      <c r="R7" s="313"/>
      <c r="S7" s="301" t="s">
        <v>5</v>
      </c>
    </row>
    <row r="8" spans="1:25" s="92" customFormat="1">
      <c r="A8" s="301"/>
      <c r="B8" s="296"/>
      <c r="C8" s="307"/>
      <c r="D8" s="302" t="s">
        <v>7</v>
      </c>
      <c r="E8" s="302"/>
      <c r="F8" s="302"/>
      <c r="G8" s="302"/>
      <c r="H8" s="302"/>
      <c r="I8" s="302" t="s">
        <v>47</v>
      </c>
      <c r="J8" s="302"/>
      <c r="K8" s="302"/>
      <c r="L8" s="302"/>
      <c r="M8" s="302"/>
      <c r="N8" s="302" t="s">
        <v>9</v>
      </c>
      <c r="O8" s="302"/>
      <c r="P8" s="302"/>
      <c r="Q8" s="302"/>
      <c r="R8" s="302"/>
      <c r="S8" s="301"/>
    </row>
    <row r="9" spans="1:25" s="92" customFormat="1">
      <c r="A9" s="301"/>
      <c r="B9" s="296"/>
      <c r="C9" s="307"/>
      <c r="D9" s="314" t="s">
        <v>11</v>
      </c>
      <c r="E9" s="297" t="s">
        <v>12</v>
      </c>
      <c r="F9" s="297"/>
      <c r="G9" s="297"/>
      <c r="H9" s="296" t="s">
        <v>13</v>
      </c>
      <c r="I9" s="309" t="s">
        <v>11</v>
      </c>
      <c r="J9" s="297" t="s">
        <v>12</v>
      </c>
      <c r="K9" s="297"/>
      <c r="L9" s="297"/>
      <c r="M9" s="296" t="s">
        <v>13</v>
      </c>
      <c r="N9" s="309" t="s">
        <v>11</v>
      </c>
      <c r="O9" s="297" t="s">
        <v>12</v>
      </c>
      <c r="P9" s="297"/>
      <c r="Q9" s="297"/>
      <c r="R9" s="296" t="s">
        <v>13</v>
      </c>
      <c r="S9" s="301"/>
    </row>
    <row r="10" spans="1:25" s="92" customFormat="1" ht="38.25">
      <c r="A10" s="301"/>
      <c r="B10" s="296"/>
      <c r="C10" s="308"/>
      <c r="D10" s="314"/>
      <c r="E10" s="131" t="s">
        <v>14</v>
      </c>
      <c r="F10" s="96" t="s">
        <v>15</v>
      </c>
      <c r="G10" s="96" t="s">
        <v>16</v>
      </c>
      <c r="H10" s="296"/>
      <c r="I10" s="309"/>
      <c r="J10" s="96" t="s">
        <v>14</v>
      </c>
      <c r="K10" s="96" t="s">
        <v>15</v>
      </c>
      <c r="L10" s="96" t="s">
        <v>16</v>
      </c>
      <c r="M10" s="296"/>
      <c r="N10" s="309"/>
      <c r="O10" s="96" t="s">
        <v>14</v>
      </c>
      <c r="P10" s="96" t="s">
        <v>15</v>
      </c>
      <c r="Q10" s="96" t="s">
        <v>16</v>
      </c>
      <c r="R10" s="296"/>
      <c r="S10" s="301"/>
    </row>
    <row r="11" spans="1:25" s="92" customFormat="1" ht="22.5" customHeight="1">
      <c r="A11" s="298" t="s">
        <v>17</v>
      </c>
      <c r="B11" s="299"/>
      <c r="C11" s="299"/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300"/>
    </row>
    <row r="12" spans="1:25" s="92" customFormat="1" ht="20.25" customHeight="1">
      <c r="A12" s="98"/>
      <c r="B12" s="298" t="s">
        <v>48</v>
      </c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300"/>
      <c r="T12" s="99"/>
      <c r="U12" s="99"/>
      <c r="V12" s="99"/>
      <c r="W12" s="99"/>
      <c r="X12" s="99"/>
      <c r="Y12" s="99"/>
    </row>
    <row r="13" spans="1:25" s="44" customFormat="1" ht="63.75">
      <c r="A13" s="38">
        <v>3</v>
      </c>
      <c r="B13" s="132" t="s">
        <v>79</v>
      </c>
      <c r="C13" s="100" t="s">
        <v>24</v>
      </c>
      <c r="D13" s="41">
        <f>D15+D16+D17+D18+D19+D21+D22+D23+D24+D25+D26+D27+D30+D20+D31</f>
        <v>3168</v>
      </c>
      <c r="E13" s="41">
        <f>E15+E16+E17+E18+E19+E21+E22+E23+E24+E25+E26+E27+E30+E20+E31</f>
        <v>3168</v>
      </c>
      <c r="F13" s="41"/>
      <c r="G13" s="41"/>
      <c r="H13" s="41"/>
      <c r="I13" s="41">
        <f>I15+I16+I17+I18+I19+I21+I22+I23+I24+I25+I26+I27+I30+I20+I28+I29+I32</f>
        <v>3772</v>
      </c>
      <c r="J13" s="41">
        <f>J15+J16+J17+J18+J19+J21+J22+J23+J24+J25+J26+J27+J30+J20+J28+J29+J32</f>
        <v>3772</v>
      </c>
      <c r="K13" s="41"/>
      <c r="L13" s="41"/>
      <c r="M13" s="41"/>
      <c r="N13" s="41"/>
      <c r="O13" s="41"/>
      <c r="P13" s="41"/>
      <c r="Q13" s="41"/>
      <c r="R13" s="41"/>
      <c r="S13" s="41">
        <f>S15+S16+S17+S18+S19+S21+S22+S23+S24+S25+S26+S27+S30+S20+S28+S29+S31</f>
        <v>6812</v>
      </c>
    </row>
    <row r="14" spans="1:25" s="92" customFormat="1">
      <c r="A14" s="97"/>
      <c r="B14" s="134" t="s">
        <v>58</v>
      </c>
      <c r="C14" s="103"/>
      <c r="D14" s="135"/>
      <c r="E14" s="135"/>
      <c r="F14" s="133"/>
      <c r="G14" s="133"/>
      <c r="H14" s="133"/>
      <c r="I14" s="133"/>
      <c r="J14" s="136"/>
      <c r="K14" s="133"/>
      <c r="L14" s="133"/>
      <c r="M14" s="133"/>
      <c r="N14" s="133"/>
      <c r="O14" s="136"/>
      <c r="P14" s="133"/>
      <c r="Q14" s="133"/>
      <c r="R14" s="133"/>
      <c r="S14" s="101"/>
    </row>
    <row r="15" spans="1:25" s="44" customFormat="1" ht="102">
      <c r="A15" s="97" t="s">
        <v>80</v>
      </c>
      <c r="B15" s="134" t="s">
        <v>81</v>
      </c>
      <c r="C15" s="137"/>
      <c r="D15" s="41">
        <f>E15</f>
        <v>102</v>
      </c>
      <c r="E15" s="138">
        <v>102</v>
      </c>
      <c r="F15" s="41"/>
      <c r="G15" s="41"/>
      <c r="H15" s="41"/>
      <c r="I15" s="41">
        <v>150</v>
      </c>
      <c r="J15" s="139">
        <v>150</v>
      </c>
      <c r="K15" s="140"/>
      <c r="L15" s="140"/>
      <c r="M15" s="140"/>
      <c r="N15" s="41"/>
      <c r="O15" s="138"/>
      <c r="P15" s="141"/>
      <c r="Q15" s="141"/>
      <c r="R15" s="142"/>
      <c r="S15" s="101">
        <f t="shared" ref="S15:S30" si="0">D15+I15+N15</f>
        <v>252</v>
      </c>
    </row>
    <row r="16" spans="1:25" s="44" customFormat="1" ht="102">
      <c r="A16" s="97" t="s">
        <v>82</v>
      </c>
      <c r="B16" s="134" t="s">
        <v>83</v>
      </c>
      <c r="C16" s="143"/>
      <c r="D16" s="41">
        <f t="shared" ref="D16:D24" si="1">E16</f>
        <v>320</v>
      </c>
      <c r="E16" s="138">
        <v>320</v>
      </c>
      <c r="F16" s="133"/>
      <c r="G16" s="133"/>
      <c r="H16" s="133"/>
      <c r="I16" s="41">
        <v>350</v>
      </c>
      <c r="J16" s="136">
        <v>350</v>
      </c>
      <c r="K16" s="133"/>
      <c r="L16" s="141"/>
      <c r="M16" s="142"/>
      <c r="N16" s="41"/>
      <c r="O16" s="138"/>
      <c r="P16" s="133"/>
      <c r="Q16" s="141"/>
      <c r="R16" s="142"/>
      <c r="S16" s="101">
        <f t="shared" si="0"/>
        <v>670</v>
      </c>
    </row>
    <row r="17" spans="1:19" s="44" customFormat="1" ht="89.25">
      <c r="A17" s="97" t="s">
        <v>84</v>
      </c>
      <c r="B17" s="134" t="s">
        <v>85</v>
      </c>
      <c r="C17" s="143"/>
      <c r="D17" s="41">
        <f t="shared" si="1"/>
        <v>274</v>
      </c>
      <c r="E17" s="138">
        <v>274</v>
      </c>
      <c r="F17" s="133"/>
      <c r="G17" s="133"/>
      <c r="H17" s="133"/>
      <c r="I17" s="142">
        <v>294</v>
      </c>
      <c r="J17" s="145">
        <v>294</v>
      </c>
      <c r="K17" s="141"/>
      <c r="L17" s="141"/>
      <c r="M17" s="142"/>
      <c r="N17" s="146"/>
      <c r="O17" s="147"/>
      <c r="P17" s="141"/>
      <c r="Q17" s="141"/>
      <c r="R17" s="142"/>
      <c r="S17" s="101">
        <f t="shared" si="0"/>
        <v>568</v>
      </c>
    </row>
    <row r="18" spans="1:19" s="44" customFormat="1" ht="102">
      <c r="A18" s="97" t="s">
        <v>86</v>
      </c>
      <c r="B18" s="134" t="s">
        <v>87</v>
      </c>
      <c r="C18" s="143"/>
      <c r="D18" s="41">
        <v>560</v>
      </c>
      <c r="E18" s="138">
        <v>560</v>
      </c>
      <c r="F18" s="141"/>
      <c r="G18" s="141"/>
      <c r="H18" s="141"/>
      <c r="I18" s="41">
        <v>550</v>
      </c>
      <c r="J18" s="145">
        <v>550</v>
      </c>
      <c r="K18" s="141"/>
      <c r="L18" s="141"/>
      <c r="M18" s="141"/>
      <c r="N18" s="41"/>
      <c r="O18" s="138"/>
      <c r="P18" s="141"/>
      <c r="Q18" s="141"/>
      <c r="R18" s="141"/>
      <c r="S18" s="101">
        <f t="shared" si="0"/>
        <v>1110</v>
      </c>
    </row>
    <row r="19" spans="1:19" s="44" customFormat="1" ht="99.75" customHeight="1">
      <c r="A19" s="97" t="s">
        <v>88</v>
      </c>
      <c r="B19" s="134" t="s">
        <v>89</v>
      </c>
      <c r="C19" s="143"/>
      <c r="D19" s="41">
        <f t="shared" si="1"/>
        <v>183</v>
      </c>
      <c r="E19" s="138">
        <v>183</v>
      </c>
      <c r="F19" s="41"/>
      <c r="G19" s="41"/>
      <c r="H19" s="41"/>
      <c r="I19" s="41">
        <v>200</v>
      </c>
      <c r="J19" s="139">
        <v>200</v>
      </c>
      <c r="K19" s="140"/>
      <c r="L19" s="140"/>
      <c r="M19" s="146"/>
      <c r="N19" s="41"/>
      <c r="O19" s="138"/>
      <c r="P19" s="141"/>
      <c r="Q19" s="141"/>
      <c r="R19" s="142"/>
      <c r="S19" s="101">
        <f t="shared" si="0"/>
        <v>383</v>
      </c>
    </row>
    <row r="20" spans="1:19" s="44" customFormat="1" ht="100.5" customHeight="1">
      <c r="A20" s="97" t="s">
        <v>90</v>
      </c>
      <c r="B20" s="134" t="s">
        <v>91</v>
      </c>
      <c r="C20" s="143"/>
      <c r="D20" s="41">
        <f t="shared" si="1"/>
        <v>748</v>
      </c>
      <c r="E20" s="138">
        <v>748</v>
      </c>
      <c r="F20" s="41"/>
      <c r="G20" s="41"/>
      <c r="H20" s="41"/>
      <c r="I20" s="41"/>
      <c r="J20" s="139"/>
      <c r="K20" s="140"/>
      <c r="L20" s="140"/>
      <c r="M20" s="146"/>
      <c r="N20" s="41"/>
      <c r="O20" s="138"/>
      <c r="P20" s="141"/>
      <c r="Q20" s="141"/>
      <c r="R20" s="142"/>
      <c r="S20" s="101">
        <f t="shared" si="0"/>
        <v>748</v>
      </c>
    </row>
    <row r="21" spans="1:19" s="44" customFormat="1" ht="89.25">
      <c r="A21" s="97" t="s">
        <v>92</v>
      </c>
      <c r="B21" s="134" t="s">
        <v>93</v>
      </c>
      <c r="C21" s="143"/>
      <c r="D21" s="41">
        <f t="shared" si="1"/>
        <v>86</v>
      </c>
      <c r="E21" s="147">
        <v>86</v>
      </c>
      <c r="F21" s="146"/>
      <c r="G21" s="146"/>
      <c r="H21" s="146"/>
      <c r="I21" s="146">
        <v>400</v>
      </c>
      <c r="J21" s="147">
        <v>400</v>
      </c>
      <c r="K21" s="146"/>
      <c r="L21" s="146"/>
      <c r="M21" s="146"/>
      <c r="N21" s="146"/>
      <c r="O21" s="147"/>
      <c r="P21" s="142"/>
      <c r="Q21" s="142"/>
      <c r="R21" s="142"/>
      <c r="S21" s="101">
        <f t="shared" si="0"/>
        <v>486</v>
      </c>
    </row>
    <row r="22" spans="1:19" s="44" customFormat="1" ht="89.25">
      <c r="A22" s="97" t="s">
        <v>94</v>
      </c>
      <c r="B22" s="134" t="s">
        <v>95</v>
      </c>
      <c r="C22" s="143"/>
      <c r="D22" s="41">
        <f t="shared" si="1"/>
        <v>246</v>
      </c>
      <c r="E22" s="147">
        <v>246</v>
      </c>
      <c r="F22" s="146"/>
      <c r="G22" s="146"/>
      <c r="H22" s="146"/>
      <c r="I22" s="146">
        <v>600</v>
      </c>
      <c r="J22" s="147">
        <v>600</v>
      </c>
      <c r="K22" s="146"/>
      <c r="L22" s="146"/>
      <c r="M22" s="146"/>
      <c r="N22" s="146"/>
      <c r="O22" s="147"/>
      <c r="P22" s="142"/>
      <c r="Q22" s="142"/>
      <c r="R22" s="142"/>
      <c r="S22" s="101">
        <f t="shared" si="0"/>
        <v>846</v>
      </c>
    </row>
    <row r="23" spans="1:19" s="44" customFormat="1" ht="102">
      <c r="A23" s="97" t="s">
        <v>96</v>
      </c>
      <c r="B23" s="134" t="s">
        <v>97</v>
      </c>
      <c r="C23" s="143"/>
      <c r="D23" s="41">
        <f t="shared" si="1"/>
        <v>458</v>
      </c>
      <c r="E23" s="147">
        <v>458</v>
      </c>
      <c r="F23" s="146"/>
      <c r="G23" s="146"/>
      <c r="H23" s="146"/>
      <c r="I23" s="146">
        <v>500</v>
      </c>
      <c r="J23" s="147">
        <v>500</v>
      </c>
      <c r="K23" s="146"/>
      <c r="L23" s="146"/>
      <c r="M23" s="146"/>
      <c r="N23" s="146"/>
      <c r="O23" s="147"/>
      <c r="P23" s="142"/>
      <c r="Q23" s="142"/>
      <c r="R23" s="142"/>
      <c r="S23" s="101">
        <f t="shared" si="0"/>
        <v>958</v>
      </c>
    </row>
    <row r="24" spans="1:19" s="44" customFormat="1" ht="89.25">
      <c r="A24" s="97" t="s">
        <v>98</v>
      </c>
      <c r="B24" s="134" t="s">
        <v>99</v>
      </c>
      <c r="C24" s="143"/>
      <c r="D24" s="41">
        <f t="shared" si="1"/>
        <v>171</v>
      </c>
      <c r="E24" s="147">
        <v>171</v>
      </c>
      <c r="F24" s="146"/>
      <c r="G24" s="146"/>
      <c r="H24" s="146"/>
      <c r="I24" s="146">
        <v>50</v>
      </c>
      <c r="J24" s="147">
        <v>50</v>
      </c>
      <c r="K24" s="146"/>
      <c r="L24" s="146"/>
      <c r="M24" s="146"/>
      <c r="N24" s="146"/>
      <c r="O24" s="147"/>
      <c r="P24" s="142"/>
      <c r="Q24" s="142"/>
      <c r="R24" s="142"/>
      <c r="S24" s="101">
        <f t="shared" si="0"/>
        <v>221</v>
      </c>
    </row>
    <row r="25" spans="1:19" s="44" customFormat="1" ht="102">
      <c r="A25" s="169" t="s">
        <v>100</v>
      </c>
      <c r="B25" s="134" t="s">
        <v>101</v>
      </c>
      <c r="C25" s="143"/>
      <c r="D25" s="150"/>
      <c r="E25" s="150"/>
      <c r="F25" s="146"/>
      <c r="G25" s="146"/>
      <c r="H25" s="146"/>
      <c r="I25" s="146">
        <v>50</v>
      </c>
      <c r="J25" s="147">
        <v>50</v>
      </c>
      <c r="K25" s="146"/>
      <c r="L25" s="146"/>
      <c r="M25" s="146"/>
      <c r="N25" s="146"/>
      <c r="O25" s="147"/>
      <c r="P25" s="142"/>
      <c r="Q25" s="142"/>
      <c r="R25" s="142"/>
      <c r="S25" s="101">
        <f t="shared" si="0"/>
        <v>50</v>
      </c>
    </row>
    <row r="26" spans="1:19" s="44" customFormat="1" ht="102">
      <c r="A26" s="97" t="s">
        <v>102</v>
      </c>
      <c r="B26" s="134" t="s">
        <v>103</v>
      </c>
      <c r="C26" s="143"/>
      <c r="D26" s="150"/>
      <c r="E26" s="151"/>
      <c r="F26" s="146"/>
      <c r="G26" s="146"/>
      <c r="H26" s="146"/>
      <c r="I26" s="146">
        <v>50</v>
      </c>
      <c r="J26" s="147">
        <v>50</v>
      </c>
      <c r="K26" s="146"/>
      <c r="L26" s="146"/>
      <c r="M26" s="146"/>
      <c r="N26" s="146"/>
      <c r="O26" s="147"/>
      <c r="P26" s="142"/>
      <c r="Q26" s="142"/>
      <c r="R26" s="142"/>
      <c r="S26" s="101">
        <f t="shared" si="0"/>
        <v>50</v>
      </c>
    </row>
    <row r="27" spans="1:19" s="44" customFormat="1" ht="102">
      <c r="A27" s="97" t="s">
        <v>104</v>
      </c>
      <c r="B27" s="134" t="s">
        <v>105</v>
      </c>
      <c r="C27" s="143"/>
      <c r="D27" s="150"/>
      <c r="E27" s="150"/>
      <c r="F27" s="146"/>
      <c r="G27" s="146"/>
      <c r="H27" s="146"/>
      <c r="I27" s="146">
        <v>50</v>
      </c>
      <c r="J27" s="147">
        <v>50</v>
      </c>
      <c r="K27" s="146"/>
      <c r="L27" s="146"/>
      <c r="M27" s="146"/>
      <c r="N27" s="146"/>
      <c r="O27" s="147"/>
      <c r="P27" s="142"/>
      <c r="Q27" s="142"/>
      <c r="R27" s="142"/>
      <c r="S27" s="101">
        <f t="shared" si="0"/>
        <v>50</v>
      </c>
    </row>
    <row r="28" spans="1:19" s="44" customFormat="1" ht="102">
      <c r="A28" s="97"/>
      <c r="B28" s="134" t="s">
        <v>106</v>
      </c>
      <c r="C28" s="143"/>
      <c r="D28" s="150"/>
      <c r="E28" s="150"/>
      <c r="F28" s="146"/>
      <c r="G28" s="146"/>
      <c r="H28" s="146"/>
      <c r="I28" s="146">
        <v>300</v>
      </c>
      <c r="J28" s="147">
        <v>300</v>
      </c>
      <c r="K28" s="146"/>
      <c r="L28" s="146"/>
      <c r="M28" s="146"/>
      <c r="N28" s="146"/>
      <c r="O28" s="147"/>
      <c r="P28" s="142"/>
      <c r="Q28" s="142"/>
      <c r="R28" s="142"/>
      <c r="S28" s="101">
        <f t="shared" si="0"/>
        <v>300</v>
      </c>
    </row>
    <row r="29" spans="1:19" s="44" customFormat="1" ht="95.25" customHeight="1">
      <c r="A29" s="97"/>
      <c r="B29" s="134" t="s">
        <v>107</v>
      </c>
      <c r="C29" s="143"/>
      <c r="D29" s="150"/>
      <c r="E29" s="150"/>
      <c r="F29" s="146"/>
      <c r="G29" s="146"/>
      <c r="H29" s="146"/>
      <c r="I29" s="146">
        <v>50</v>
      </c>
      <c r="J29" s="147">
        <v>50</v>
      </c>
      <c r="K29" s="146"/>
      <c r="L29" s="146"/>
      <c r="M29" s="146"/>
      <c r="N29" s="146"/>
      <c r="O29" s="147"/>
      <c r="P29" s="142"/>
      <c r="Q29" s="142"/>
      <c r="R29" s="142"/>
      <c r="S29" s="101">
        <f t="shared" si="0"/>
        <v>50</v>
      </c>
    </row>
    <row r="30" spans="1:19" s="44" customFormat="1" ht="104.25" customHeight="1">
      <c r="A30" s="97" t="s">
        <v>108</v>
      </c>
      <c r="B30" s="134" t="s">
        <v>109</v>
      </c>
      <c r="C30" s="143"/>
      <c r="D30" s="152"/>
      <c r="E30" s="152"/>
      <c r="F30" s="142"/>
      <c r="G30" s="142"/>
      <c r="H30" s="142"/>
      <c r="I30" s="152">
        <v>50</v>
      </c>
      <c r="J30" s="157">
        <v>50</v>
      </c>
      <c r="K30" s="152"/>
      <c r="L30" s="152"/>
      <c r="M30" s="152"/>
      <c r="N30" s="152"/>
      <c r="O30" s="153"/>
      <c r="P30" s="142"/>
      <c r="Q30" s="142"/>
      <c r="R30" s="142"/>
      <c r="S30" s="101">
        <f t="shared" si="0"/>
        <v>50</v>
      </c>
    </row>
    <row r="31" spans="1:19" ht="114.75">
      <c r="A31" s="170" t="s">
        <v>110</v>
      </c>
      <c r="B31" s="171" t="s">
        <v>111</v>
      </c>
      <c r="C31" s="172"/>
      <c r="D31" s="173">
        <v>20</v>
      </c>
      <c r="E31" s="174">
        <v>20</v>
      </c>
      <c r="F31" s="172"/>
      <c r="G31" s="172"/>
      <c r="H31" s="172"/>
      <c r="I31" s="175"/>
      <c r="J31" s="172"/>
      <c r="K31" s="172"/>
      <c r="L31" s="172"/>
      <c r="M31" s="172"/>
      <c r="N31" s="175"/>
      <c r="O31" s="172"/>
      <c r="P31" s="172"/>
      <c r="Q31" s="172"/>
      <c r="R31" s="172"/>
      <c r="S31" s="176">
        <v>20</v>
      </c>
    </row>
    <row r="32" spans="1:19" ht="102">
      <c r="A32" s="170" t="s">
        <v>216</v>
      </c>
      <c r="B32" s="171" t="s">
        <v>217</v>
      </c>
      <c r="C32" s="172"/>
      <c r="D32" s="173"/>
      <c r="E32" s="174"/>
      <c r="F32" s="172"/>
      <c r="G32" s="172"/>
      <c r="H32" s="172"/>
      <c r="I32" s="175">
        <v>128</v>
      </c>
      <c r="J32" s="172">
        <v>128</v>
      </c>
      <c r="K32" s="172"/>
      <c r="L32" s="172"/>
      <c r="M32" s="172"/>
      <c r="N32" s="175"/>
      <c r="O32" s="172"/>
      <c r="P32" s="172"/>
      <c r="Q32" s="172"/>
      <c r="R32" s="172"/>
      <c r="S32" s="176"/>
    </row>
    <row r="33" spans="1:30" s="116" customFormat="1" ht="27.75" customHeight="1">
      <c r="A33" s="115"/>
      <c r="B33" s="116" t="s">
        <v>42</v>
      </c>
      <c r="D33" s="163"/>
      <c r="E33" s="163"/>
      <c r="O33" s="116" t="s">
        <v>218</v>
      </c>
    </row>
    <row r="34" spans="1:30" s="121" customFormat="1" ht="26.25" customHeight="1">
      <c r="A34" s="120"/>
      <c r="B34" s="177" t="s">
        <v>43</v>
      </c>
      <c r="C34" s="122"/>
      <c r="D34" s="164"/>
      <c r="E34" s="165"/>
      <c r="F34" s="125"/>
      <c r="G34" s="125"/>
      <c r="H34" s="125"/>
      <c r="I34" s="123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3"/>
      <c r="Y34" s="125"/>
      <c r="Z34" s="125"/>
      <c r="AA34" s="125"/>
      <c r="AB34" s="125"/>
      <c r="AC34" s="116"/>
      <c r="AD34" s="125"/>
    </row>
    <row r="35" spans="1:30" s="92" customFormat="1">
      <c r="A35" s="86"/>
      <c r="C35" s="118"/>
      <c r="D35" s="88"/>
      <c r="E35" s="89"/>
      <c r="F35" s="90"/>
      <c r="G35" s="90"/>
      <c r="H35" s="90"/>
      <c r="I35" s="91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1"/>
      <c r="Y35" s="90"/>
      <c r="Z35" s="90"/>
      <c r="AA35" s="90"/>
      <c r="AB35" s="90"/>
      <c r="AC35" s="44"/>
      <c r="AD35" s="90"/>
    </row>
  </sheetData>
  <mergeCells count="25">
    <mergeCell ref="D7:H7"/>
    <mergeCell ref="Q1:R1"/>
    <mergeCell ref="M2:S3"/>
    <mergeCell ref="A4:B4"/>
    <mergeCell ref="A5:S5"/>
    <mergeCell ref="I7:M7"/>
    <mergeCell ref="N7:R7"/>
    <mergeCell ref="B12:S12"/>
    <mergeCell ref="S7:S10"/>
    <mergeCell ref="D8:H8"/>
    <mergeCell ref="I8:M8"/>
    <mergeCell ref="N8:R8"/>
    <mergeCell ref="D9:D10"/>
    <mergeCell ref="E9:G9"/>
    <mergeCell ref="H9:H10"/>
    <mergeCell ref="A11:S11"/>
    <mergeCell ref="I9:I10"/>
    <mergeCell ref="N9:N10"/>
    <mergeCell ref="O9:Q9"/>
    <mergeCell ref="R9:R10"/>
    <mergeCell ref="J9:L9"/>
    <mergeCell ref="M9:M10"/>
    <mergeCell ref="A7:A10"/>
    <mergeCell ref="B7:B10"/>
    <mergeCell ref="C7:C10"/>
  </mergeCells>
  <phoneticPr fontId="22" type="noConversion"/>
  <pageMargins left="0.3" right="0.28000000000000003" top="0.25" bottom="0.3" header="0.21" footer="0.21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AH35"/>
  <sheetViews>
    <sheetView workbookViewId="0">
      <selection activeCell="AE2" sqref="AE2:AH2"/>
    </sheetView>
  </sheetViews>
  <sheetFormatPr defaultRowHeight="12.75"/>
  <cols>
    <col min="1" max="1" width="4.28515625" style="86" customWidth="1"/>
    <col min="2" max="2" width="20" style="92" customWidth="1"/>
    <col min="3" max="3" width="10.42578125" style="118" customWidth="1"/>
    <col min="4" max="4" width="7.5703125" style="91" customWidth="1"/>
    <col min="5" max="5" width="8.140625" style="90" customWidth="1"/>
    <col min="6" max="6" width="7.5703125" style="90" customWidth="1"/>
    <col min="7" max="7" width="5.7109375" style="90" customWidth="1"/>
    <col min="8" max="8" width="6.5703125" style="90" customWidth="1"/>
    <col min="9" max="9" width="8.5703125" style="91" customWidth="1"/>
    <col min="10" max="10" width="7.7109375" style="90" customWidth="1"/>
    <col min="11" max="11" width="5.7109375" style="90" customWidth="1"/>
    <col min="12" max="12" width="5.28515625" style="90" customWidth="1"/>
    <col min="13" max="13" width="5.85546875" style="90" customWidth="1"/>
    <col min="14" max="28" width="12.7109375" style="90" hidden="1" customWidth="1"/>
    <col min="29" max="29" width="7.85546875" style="91" customWidth="1"/>
    <col min="30" max="30" width="8" style="90" customWidth="1"/>
    <col min="31" max="31" width="6" style="90" customWidth="1"/>
    <col min="32" max="32" width="6.28515625" style="90" customWidth="1"/>
    <col min="33" max="33" width="4.5703125" style="90" customWidth="1"/>
    <col min="34" max="34" width="9" style="44" customWidth="1"/>
    <col min="35" max="16384" width="9.140625" style="92"/>
  </cols>
  <sheetData>
    <row r="2" spans="1:34" ht="63.75" customHeight="1">
      <c r="A2" s="178"/>
      <c r="B2" s="178"/>
      <c r="AE2" s="318" t="s">
        <v>223</v>
      </c>
      <c r="AF2" s="318"/>
      <c r="AG2" s="318"/>
      <c r="AH2" s="318"/>
    </row>
    <row r="3" spans="1:34" ht="18.75" customHeight="1">
      <c r="A3" s="178"/>
      <c r="B3" s="178"/>
      <c r="C3" s="211" t="s">
        <v>150</v>
      </c>
      <c r="AG3" s="126"/>
      <c r="AH3" s="126"/>
    </row>
    <row r="4" spans="1:34">
      <c r="C4" s="95"/>
    </row>
    <row r="5" spans="1:34" ht="12.75" customHeight="1">
      <c r="A5" s="301" t="s">
        <v>45</v>
      </c>
      <c r="B5" s="296" t="s">
        <v>46</v>
      </c>
      <c r="C5" s="306" t="s">
        <v>3</v>
      </c>
      <c r="D5" s="303" t="s">
        <v>4</v>
      </c>
      <c r="E5" s="304"/>
      <c r="F5" s="304"/>
      <c r="G5" s="304"/>
      <c r="H5" s="305"/>
      <c r="I5" s="303" t="s">
        <v>4</v>
      </c>
      <c r="J5" s="304"/>
      <c r="K5" s="304"/>
      <c r="L5" s="304"/>
      <c r="M5" s="305"/>
      <c r="N5" s="313" t="s">
        <v>4</v>
      </c>
      <c r="O5" s="313"/>
      <c r="P5" s="313"/>
      <c r="Q5" s="313"/>
      <c r="R5" s="313"/>
      <c r="S5" s="303" t="s">
        <v>4</v>
      </c>
      <c r="T5" s="304"/>
      <c r="U5" s="304"/>
      <c r="V5" s="304"/>
      <c r="W5" s="305"/>
      <c r="X5" s="303" t="s">
        <v>4</v>
      </c>
      <c r="Y5" s="304"/>
      <c r="Z5" s="304"/>
      <c r="AA5" s="304"/>
      <c r="AB5" s="305"/>
      <c r="AC5" s="313" t="s">
        <v>4</v>
      </c>
      <c r="AD5" s="313"/>
      <c r="AE5" s="313"/>
      <c r="AF5" s="313"/>
      <c r="AG5" s="313"/>
      <c r="AH5" s="301" t="s">
        <v>5</v>
      </c>
    </row>
    <row r="6" spans="1:34">
      <c r="A6" s="301"/>
      <c r="B6" s="296"/>
      <c r="C6" s="307"/>
      <c r="D6" s="302" t="s">
        <v>7</v>
      </c>
      <c r="E6" s="302"/>
      <c r="F6" s="302"/>
      <c r="G6" s="302"/>
      <c r="H6" s="302"/>
      <c r="I6" s="302" t="s">
        <v>8</v>
      </c>
      <c r="J6" s="302"/>
      <c r="K6" s="302"/>
      <c r="L6" s="302"/>
      <c r="M6" s="302"/>
      <c r="N6" s="302">
        <v>2011</v>
      </c>
      <c r="O6" s="302"/>
      <c r="P6" s="302"/>
      <c r="Q6" s="302"/>
      <c r="R6" s="302"/>
      <c r="S6" s="302">
        <v>2012</v>
      </c>
      <c r="T6" s="302"/>
      <c r="U6" s="302"/>
      <c r="V6" s="302"/>
      <c r="W6" s="302"/>
      <c r="X6" s="302">
        <v>2013</v>
      </c>
      <c r="Y6" s="302"/>
      <c r="Z6" s="302"/>
      <c r="AA6" s="302"/>
      <c r="AB6" s="302"/>
      <c r="AC6" s="302" t="s">
        <v>151</v>
      </c>
      <c r="AD6" s="302"/>
      <c r="AE6" s="302"/>
      <c r="AF6" s="302"/>
      <c r="AG6" s="302"/>
      <c r="AH6" s="301"/>
    </row>
    <row r="7" spans="1:34">
      <c r="A7" s="301"/>
      <c r="B7" s="296"/>
      <c r="C7" s="307"/>
      <c r="D7" s="309" t="s">
        <v>11</v>
      </c>
      <c r="E7" s="297" t="s">
        <v>12</v>
      </c>
      <c r="F7" s="297"/>
      <c r="G7" s="297"/>
      <c r="H7" s="296" t="s">
        <v>13</v>
      </c>
      <c r="I7" s="309" t="s">
        <v>11</v>
      </c>
      <c r="J7" s="297" t="s">
        <v>12</v>
      </c>
      <c r="K7" s="297"/>
      <c r="L7" s="297"/>
      <c r="M7" s="296" t="s">
        <v>13</v>
      </c>
      <c r="N7" s="297" t="s">
        <v>11</v>
      </c>
      <c r="O7" s="297" t="s">
        <v>12</v>
      </c>
      <c r="P7" s="297"/>
      <c r="Q7" s="297"/>
      <c r="R7" s="296" t="s">
        <v>13</v>
      </c>
      <c r="S7" s="297" t="s">
        <v>11</v>
      </c>
      <c r="T7" s="297" t="s">
        <v>12</v>
      </c>
      <c r="U7" s="297"/>
      <c r="V7" s="297"/>
      <c r="W7" s="296" t="s">
        <v>13</v>
      </c>
      <c r="X7" s="297" t="s">
        <v>11</v>
      </c>
      <c r="Y7" s="297" t="s">
        <v>12</v>
      </c>
      <c r="Z7" s="297"/>
      <c r="AA7" s="297"/>
      <c r="AB7" s="296" t="s">
        <v>13</v>
      </c>
      <c r="AC7" s="309" t="s">
        <v>11</v>
      </c>
      <c r="AD7" s="297" t="s">
        <v>12</v>
      </c>
      <c r="AE7" s="297"/>
      <c r="AF7" s="297"/>
      <c r="AG7" s="296" t="s">
        <v>13</v>
      </c>
      <c r="AH7" s="301"/>
    </row>
    <row r="8" spans="1:34" ht="38.25">
      <c r="A8" s="301"/>
      <c r="B8" s="296"/>
      <c r="C8" s="308"/>
      <c r="D8" s="309"/>
      <c r="E8" s="96" t="s">
        <v>14</v>
      </c>
      <c r="F8" s="96" t="s">
        <v>15</v>
      </c>
      <c r="G8" s="96" t="s">
        <v>16</v>
      </c>
      <c r="H8" s="296"/>
      <c r="I8" s="309"/>
      <c r="J8" s="96" t="s">
        <v>14</v>
      </c>
      <c r="K8" s="96" t="s">
        <v>15</v>
      </c>
      <c r="L8" s="96" t="s">
        <v>16</v>
      </c>
      <c r="M8" s="296"/>
      <c r="N8" s="297"/>
      <c r="O8" s="96" t="s">
        <v>14</v>
      </c>
      <c r="P8" s="96" t="s">
        <v>15</v>
      </c>
      <c r="Q8" s="96" t="s">
        <v>16</v>
      </c>
      <c r="R8" s="296"/>
      <c r="S8" s="297"/>
      <c r="T8" s="96" t="s">
        <v>14</v>
      </c>
      <c r="U8" s="96" t="s">
        <v>15</v>
      </c>
      <c r="V8" s="96" t="s">
        <v>16</v>
      </c>
      <c r="W8" s="296"/>
      <c r="X8" s="297"/>
      <c r="Y8" s="96" t="s">
        <v>14</v>
      </c>
      <c r="Z8" s="96" t="s">
        <v>15</v>
      </c>
      <c r="AA8" s="96" t="s">
        <v>16</v>
      </c>
      <c r="AB8" s="296"/>
      <c r="AC8" s="309"/>
      <c r="AD8" s="96" t="s">
        <v>14</v>
      </c>
      <c r="AE8" s="96" t="s">
        <v>15</v>
      </c>
      <c r="AF8" s="96" t="s">
        <v>16</v>
      </c>
      <c r="AG8" s="296"/>
      <c r="AH8" s="301"/>
    </row>
    <row r="9" spans="1:34" s="94" customFormat="1" ht="20.25" customHeight="1">
      <c r="A9" s="317" t="s">
        <v>17</v>
      </c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17"/>
      <c r="R9" s="317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  <c r="AD9" s="317"/>
      <c r="AE9" s="317"/>
      <c r="AF9" s="317"/>
      <c r="AG9" s="317"/>
      <c r="AH9" s="317"/>
    </row>
    <row r="10" spans="1:34" s="213" customFormat="1" ht="24" customHeight="1">
      <c r="A10" s="212"/>
      <c r="B10" s="317" t="s">
        <v>18</v>
      </c>
      <c r="C10" s="317"/>
      <c r="D10" s="317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7"/>
      <c r="P10" s="317"/>
      <c r="Q10" s="317"/>
      <c r="R10" s="317"/>
      <c r="S10" s="317"/>
      <c r="T10" s="317"/>
      <c r="U10" s="317"/>
      <c r="V10" s="317"/>
      <c r="W10" s="317"/>
      <c r="X10" s="317"/>
      <c r="Y10" s="317"/>
      <c r="Z10" s="317"/>
      <c r="AA10" s="317"/>
      <c r="AB10" s="317"/>
      <c r="AC10" s="317"/>
      <c r="AD10" s="317"/>
      <c r="AE10" s="317"/>
      <c r="AF10" s="317"/>
      <c r="AG10" s="317"/>
      <c r="AH10" s="317"/>
    </row>
    <row r="11" spans="1:34" s="219" customFormat="1" ht="114.75">
      <c r="A11" s="38">
        <v>4</v>
      </c>
      <c r="B11" s="214" t="s">
        <v>152</v>
      </c>
      <c r="C11" s="215" t="s">
        <v>153</v>
      </c>
      <c r="D11" s="216">
        <f>SUM(D12:D31)</f>
        <v>17700</v>
      </c>
      <c r="E11" s="216">
        <f>SUM(E12:E31)</f>
        <v>1000</v>
      </c>
      <c r="F11" s="216">
        <f>SUM(F12:F31)</f>
        <v>16700</v>
      </c>
      <c r="G11" s="216"/>
      <c r="H11" s="216"/>
      <c r="I11" s="216">
        <f>I13+I15</f>
        <v>482</v>
      </c>
      <c r="J11" s="216">
        <f>J13+J15</f>
        <v>482</v>
      </c>
      <c r="K11" s="216"/>
      <c r="L11" s="216"/>
      <c r="M11" s="216"/>
      <c r="N11" s="216">
        <f t="shared" ref="N11:AD11" si="0">N13+N15</f>
        <v>0</v>
      </c>
      <c r="O11" s="216">
        <f t="shared" si="0"/>
        <v>0</v>
      </c>
      <c r="P11" s="216">
        <f t="shared" si="0"/>
        <v>0</v>
      </c>
      <c r="Q11" s="216">
        <f t="shared" si="0"/>
        <v>0</v>
      </c>
      <c r="R11" s="216">
        <f t="shared" si="0"/>
        <v>0</v>
      </c>
      <c r="S11" s="216">
        <f t="shared" si="0"/>
        <v>0</v>
      </c>
      <c r="T11" s="216">
        <f t="shared" si="0"/>
        <v>0</v>
      </c>
      <c r="U11" s="216">
        <f t="shared" si="0"/>
        <v>0</v>
      </c>
      <c r="V11" s="216">
        <f t="shared" si="0"/>
        <v>0</v>
      </c>
      <c r="W11" s="216">
        <f t="shared" si="0"/>
        <v>0</v>
      </c>
      <c r="X11" s="216">
        <f t="shared" si="0"/>
        <v>0</v>
      </c>
      <c r="Y11" s="216">
        <f t="shared" si="0"/>
        <v>0</v>
      </c>
      <c r="Z11" s="216">
        <f t="shared" si="0"/>
        <v>0</v>
      </c>
      <c r="AA11" s="216">
        <f t="shared" si="0"/>
        <v>0</v>
      </c>
      <c r="AB11" s="216">
        <f t="shared" si="0"/>
        <v>0</v>
      </c>
      <c r="AC11" s="216">
        <f t="shared" si="0"/>
        <v>0</v>
      </c>
      <c r="AD11" s="216">
        <f t="shared" si="0"/>
        <v>0</v>
      </c>
      <c r="AE11" s="216"/>
      <c r="AF11" s="216"/>
      <c r="AG11" s="216"/>
      <c r="AH11" s="216">
        <f>AH13+AH15</f>
        <v>18182</v>
      </c>
    </row>
    <row r="12" spans="1:34" s="219" customFormat="1" ht="102">
      <c r="A12" s="16" t="s">
        <v>154</v>
      </c>
      <c r="B12" s="154" t="s">
        <v>81</v>
      </c>
      <c r="C12" s="215"/>
      <c r="D12" s="217"/>
      <c r="E12" s="217"/>
      <c r="F12" s="217"/>
      <c r="G12" s="217"/>
      <c r="H12" s="217"/>
      <c r="I12" s="217">
        <f t="shared" ref="I12:I22" si="1">SUM(J12:M12)</f>
        <v>0</v>
      </c>
      <c r="J12" s="220">
        <v>0</v>
      </c>
      <c r="K12" s="220"/>
      <c r="L12" s="220"/>
      <c r="M12" s="220"/>
      <c r="N12" s="217"/>
      <c r="O12" s="220"/>
      <c r="P12" s="220"/>
      <c r="Q12" s="220"/>
      <c r="R12" s="220"/>
      <c r="S12" s="217"/>
      <c r="T12" s="221"/>
      <c r="U12" s="221"/>
      <c r="V12" s="221"/>
      <c r="W12" s="221"/>
      <c r="X12" s="217"/>
      <c r="Y12" s="221"/>
      <c r="Z12" s="221"/>
      <c r="AA12" s="221"/>
      <c r="AB12" s="221"/>
      <c r="AC12" s="217"/>
      <c r="AD12" s="217"/>
      <c r="AE12" s="218"/>
      <c r="AF12" s="218"/>
      <c r="AG12" s="218"/>
      <c r="AH12" s="216">
        <f t="shared" ref="AH12:AH31" si="2">D12+I12+AC12</f>
        <v>0</v>
      </c>
    </row>
    <row r="13" spans="1:34" s="219" customFormat="1" ht="102">
      <c r="A13" s="16" t="s">
        <v>155</v>
      </c>
      <c r="B13" s="154" t="s">
        <v>83</v>
      </c>
      <c r="C13" s="215"/>
      <c r="D13" s="217"/>
      <c r="E13" s="217"/>
      <c r="F13" s="222"/>
      <c r="G13" s="217"/>
      <c r="H13" s="222"/>
      <c r="I13" s="217">
        <f>SUM(J13:M13)</f>
        <v>0</v>
      </c>
      <c r="J13" s="220">
        <v>0</v>
      </c>
      <c r="K13" s="220"/>
      <c r="L13" s="220"/>
      <c r="M13" s="220"/>
      <c r="N13" s="217"/>
      <c r="O13" s="220"/>
      <c r="P13" s="220"/>
      <c r="Q13" s="220"/>
      <c r="R13" s="220"/>
      <c r="S13" s="217"/>
      <c r="T13" s="221"/>
      <c r="U13" s="221"/>
      <c r="V13" s="221"/>
      <c r="W13" s="221"/>
      <c r="X13" s="217"/>
      <c r="Y13" s="221"/>
      <c r="Z13" s="221"/>
      <c r="AA13" s="221"/>
      <c r="AB13" s="221"/>
      <c r="AC13" s="217"/>
      <c r="AD13" s="217"/>
      <c r="AE13" s="218"/>
      <c r="AF13" s="218"/>
      <c r="AG13" s="218"/>
      <c r="AH13" s="216">
        <f>D13+I13+AC13</f>
        <v>0</v>
      </c>
    </row>
    <row r="14" spans="1:34" s="219" customFormat="1" ht="89.25">
      <c r="A14" s="16" t="s">
        <v>156</v>
      </c>
      <c r="B14" s="154" t="s">
        <v>85</v>
      </c>
      <c r="C14" s="215"/>
      <c r="D14" s="217"/>
      <c r="E14" s="220"/>
      <c r="F14" s="222"/>
      <c r="G14" s="223"/>
      <c r="H14" s="222"/>
      <c r="I14" s="217">
        <f>SUM(J14:M14)</f>
        <v>0</v>
      </c>
      <c r="J14" s="220">
        <v>0</v>
      </c>
      <c r="K14" s="220"/>
      <c r="L14" s="220"/>
      <c r="M14" s="220"/>
      <c r="N14" s="217"/>
      <c r="O14" s="220"/>
      <c r="P14" s="220"/>
      <c r="Q14" s="220"/>
      <c r="R14" s="220"/>
      <c r="S14" s="217"/>
      <c r="T14" s="221"/>
      <c r="U14" s="221"/>
      <c r="V14" s="221"/>
      <c r="W14" s="221"/>
      <c r="X14" s="217"/>
      <c r="Y14" s="221"/>
      <c r="Z14" s="221"/>
      <c r="AA14" s="221"/>
      <c r="AB14" s="221"/>
      <c r="AC14" s="217"/>
      <c r="AD14" s="217"/>
      <c r="AE14" s="218"/>
      <c r="AF14" s="218"/>
      <c r="AG14" s="218"/>
      <c r="AH14" s="216">
        <f t="shared" si="2"/>
        <v>0</v>
      </c>
    </row>
    <row r="15" spans="1:34" s="219" customFormat="1" ht="204">
      <c r="A15" s="16" t="s">
        <v>157</v>
      </c>
      <c r="B15" s="171" t="s">
        <v>158</v>
      </c>
      <c r="C15" s="215"/>
      <c r="D15" s="224">
        <f>E15+F15</f>
        <v>17700</v>
      </c>
      <c r="E15" s="217">
        <v>1000</v>
      </c>
      <c r="F15" s="225">
        <v>16700</v>
      </c>
      <c r="G15" s="217"/>
      <c r="H15" s="222"/>
      <c r="I15" s="224">
        <v>482</v>
      </c>
      <c r="J15" s="220">
        <v>482</v>
      </c>
      <c r="K15" s="220"/>
      <c r="L15" s="220"/>
      <c r="M15" s="220"/>
      <c r="N15" s="217"/>
      <c r="O15" s="220"/>
      <c r="P15" s="220"/>
      <c r="Q15" s="220"/>
      <c r="R15" s="220"/>
      <c r="S15" s="217"/>
      <c r="T15" s="221"/>
      <c r="U15" s="221"/>
      <c r="V15" s="221"/>
      <c r="W15" s="221"/>
      <c r="X15" s="217"/>
      <c r="Y15" s="221"/>
      <c r="Z15" s="221"/>
      <c r="AA15" s="221"/>
      <c r="AB15" s="221"/>
      <c r="AC15" s="217"/>
      <c r="AD15" s="217"/>
      <c r="AE15" s="218"/>
      <c r="AF15" s="218"/>
      <c r="AG15" s="218"/>
      <c r="AH15" s="216">
        <f>D15+I15+AC15</f>
        <v>18182</v>
      </c>
    </row>
    <row r="16" spans="1:34" s="219" customFormat="1" ht="103.5" customHeight="1">
      <c r="A16" s="16" t="s">
        <v>159</v>
      </c>
      <c r="B16" s="134" t="s">
        <v>89</v>
      </c>
      <c r="C16" s="215"/>
      <c r="D16" s="217"/>
      <c r="E16" s="217"/>
      <c r="F16" s="222"/>
      <c r="G16" s="217"/>
      <c r="H16" s="222"/>
      <c r="I16" s="217">
        <f t="shared" si="1"/>
        <v>0</v>
      </c>
      <c r="J16" s="220">
        <v>0</v>
      </c>
      <c r="K16" s="220"/>
      <c r="L16" s="220"/>
      <c r="M16" s="220"/>
      <c r="N16" s="217"/>
      <c r="O16" s="220"/>
      <c r="P16" s="220"/>
      <c r="Q16" s="220"/>
      <c r="R16" s="220"/>
      <c r="S16" s="217"/>
      <c r="T16" s="221"/>
      <c r="U16" s="221"/>
      <c r="V16" s="221"/>
      <c r="W16" s="221"/>
      <c r="X16" s="217"/>
      <c r="Y16" s="221"/>
      <c r="Z16" s="221"/>
      <c r="AA16" s="221"/>
      <c r="AB16" s="221"/>
      <c r="AC16" s="217"/>
      <c r="AD16" s="217"/>
      <c r="AE16" s="218"/>
      <c r="AF16" s="218"/>
      <c r="AG16" s="218"/>
      <c r="AH16" s="216">
        <f>D16+I16+AC16</f>
        <v>0</v>
      </c>
    </row>
    <row r="17" spans="1:34" s="219" customFormat="1" ht="102">
      <c r="A17" s="16" t="s">
        <v>160</v>
      </c>
      <c r="B17" s="154" t="s">
        <v>91</v>
      </c>
      <c r="C17" s="215"/>
      <c r="D17" s="226"/>
      <c r="E17" s="223"/>
      <c r="F17" s="222"/>
      <c r="G17" s="223"/>
      <c r="H17" s="222"/>
      <c r="I17" s="217">
        <f t="shared" si="1"/>
        <v>0</v>
      </c>
      <c r="J17" s="220">
        <v>0</v>
      </c>
      <c r="K17" s="220"/>
      <c r="L17" s="220"/>
      <c r="M17" s="220"/>
      <c r="N17" s="217"/>
      <c r="O17" s="220"/>
      <c r="P17" s="220"/>
      <c r="Q17" s="220"/>
      <c r="R17" s="220"/>
      <c r="S17" s="217"/>
      <c r="T17" s="221"/>
      <c r="U17" s="221"/>
      <c r="V17" s="221"/>
      <c r="W17" s="221"/>
      <c r="X17" s="217"/>
      <c r="Y17" s="221"/>
      <c r="Z17" s="221"/>
      <c r="AA17" s="221"/>
      <c r="AB17" s="221"/>
      <c r="AC17" s="217"/>
      <c r="AD17" s="217"/>
      <c r="AE17" s="218"/>
      <c r="AF17" s="218"/>
      <c r="AG17" s="218"/>
      <c r="AH17" s="216">
        <f t="shared" si="2"/>
        <v>0</v>
      </c>
    </row>
    <row r="18" spans="1:34" s="219" customFormat="1" ht="89.25">
      <c r="A18" s="16" t="s">
        <v>161</v>
      </c>
      <c r="B18" s="134" t="s">
        <v>93</v>
      </c>
      <c r="C18" s="215"/>
      <c r="D18" s="217"/>
      <c r="E18" s="217"/>
      <c r="F18" s="222"/>
      <c r="G18" s="217"/>
      <c r="H18" s="222"/>
      <c r="I18" s="217">
        <f t="shared" si="1"/>
        <v>0</v>
      </c>
      <c r="J18" s="220">
        <v>0</v>
      </c>
      <c r="K18" s="220"/>
      <c r="L18" s="220"/>
      <c r="M18" s="220"/>
      <c r="N18" s="217"/>
      <c r="O18" s="220"/>
      <c r="P18" s="220"/>
      <c r="Q18" s="220"/>
      <c r="R18" s="220"/>
      <c r="S18" s="217"/>
      <c r="T18" s="221"/>
      <c r="U18" s="221"/>
      <c r="V18" s="221"/>
      <c r="W18" s="221"/>
      <c r="X18" s="217"/>
      <c r="Y18" s="221"/>
      <c r="Z18" s="221"/>
      <c r="AA18" s="221"/>
      <c r="AB18" s="221"/>
      <c r="AC18" s="217"/>
      <c r="AD18" s="217"/>
      <c r="AE18" s="218"/>
      <c r="AF18" s="218"/>
      <c r="AG18" s="218"/>
      <c r="AH18" s="216">
        <f t="shared" si="2"/>
        <v>0</v>
      </c>
    </row>
    <row r="19" spans="1:34" s="219" customFormat="1" ht="89.25">
      <c r="A19" s="16" t="s">
        <v>162</v>
      </c>
      <c r="B19" s="154" t="s">
        <v>95</v>
      </c>
      <c r="C19" s="215"/>
      <c r="D19" s="217"/>
      <c r="E19" s="217"/>
      <c r="F19" s="222"/>
      <c r="G19" s="217"/>
      <c r="H19" s="222"/>
      <c r="I19" s="217">
        <f t="shared" si="1"/>
        <v>0</v>
      </c>
      <c r="J19" s="220">
        <v>0</v>
      </c>
      <c r="K19" s="220"/>
      <c r="L19" s="220"/>
      <c r="M19" s="220"/>
      <c r="N19" s="217"/>
      <c r="O19" s="220"/>
      <c r="P19" s="220"/>
      <c r="Q19" s="220"/>
      <c r="R19" s="220"/>
      <c r="S19" s="217"/>
      <c r="T19" s="221"/>
      <c r="U19" s="221"/>
      <c r="V19" s="221"/>
      <c r="W19" s="221"/>
      <c r="X19" s="217"/>
      <c r="Y19" s="221"/>
      <c r="Z19" s="221"/>
      <c r="AA19" s="221"/>
      <c r="AB19" s="221"/>
      <c r="AC19" s="217"/>
      <c r="AD19" s="217"/>
      <c r="AE19" s="218"/>
      <c r="AF19" s="218"/>
      <c r="AG19" s="218"/>
      <c r="AH19" s="216">
        <f t="shared" si="2"/>
        <v>0</v>
      </c>
    </row>
    <row r="20" spans="1:34" s="219" customFormat="1" ht="102">
      <c r="A20" s="16" t="s">
        <v>163</v>
      </c>
      <c r="B20" s="154" t="s">
        <v>97</v>
      </c>
      <c r="C20" s="215"/>
      <c r="D20" s="217"/>
      <c r="E20" s="217"/>
      <c r="F20" s="222"/>
      <c r="G20" s="217"/>
      <c r="H20" s="222"/>
      <c r="I20" s="217">
        <f t="shared" si="1"/>
        <v>0</v>
      </c>
      <c r="J20" s="220">
        <v>0</v>
      </c>
      <c r="K20" s="220"/>
      <c r="L20" s="220"/>
      <c r="M20" s="220"/>
      <c r="N20" s="217"/>
      <c r="O20" s="220"/>
      <c r="P20" s="220"/>
      <c r="Q20" s="220"/>
      <c r="R20" s="220"/>
      <c r="S20" s="217"/>
      <c r="T20" s="221"/>
      <c r="U20" s="221"/>
      <c r="V20" s="221"/>
      <c r="W20" s="221"/>
      <c r="X20" s="217"/>
      <c r="Y20" s="221"/>
      <c r="Z20" s="221"/>
      <c r="AA20" s="221"/>
      <c r="AB20" s="221"/>
      <c r="AC20" s="217"/>
      <c r="AD20" s="217"/>
      <c r="AE20" s="218"/>
      <c r="AF20" s="218"/>
      <c r="AG20" s="218"/>
      <c r="AH20" s="216">
        <f t="shared" si="2"/>
        <v>0</v>
      </c>
    </row>
    <row r="21" spans="1:34" s="219" customFormat="1" ht="89.25">
      <c r="A21" s="16" t="s">
        <v>164</v>
      </c>
      <c r="B21" s="171" t="s">
        <v>200</v>
      </c>
      <c r="C21" s="215"/>
      <c r="D21" s="217"/>
      <c r="E21" s="217"/>
      <c r="F21" s="222"/>
      <c r="G21" s="217"/>
      <c r="H21" s="222"/>
      <c r="I21" s="217">
        <f t="shared" si="1"/>
        <v>0</v>
      </c>
      <c r="J21" s="220">
        <v>0</v>
      </c>
      <c r="K21" s="220"/>
      <c r="L21" s="220"/>
      <c r="M21" s="220"/>
      <c r="N21" s="217"/>
      <c r="O21" s="220"/>
      <c r="P21" s="220"/>
      <c r="Q21" s="220"/>
      <c r="R21" s="220"/>
      <c r="S21" s="217"/>
      <c r="T21" s="221"/>
      <c r="U21" s="221"/>
      <c r="V21" s="221"/>
      <c r="W21" s="221"/>
      <c r="X21" s="217"/>
      <c r="Y21" s="221"/>
      <c r="Z21" s="221"/>
      <c r="AA21" s="221"/>
      <c r="AB21" s="221"/>
      <c r="AC21" s="217"/>
      <c r="AD21" s="217"/>
      <c r="AE21" s="218"/>
      <c r="AF21" s="218"/>
      <c r="AG21" s="218"/>
      <c r="AH21" s="216">
        <f t="shared" si="2"/>
        <v>0</v>
      </c>
    </row>
    <row r="22" spans="1:34" s="219" customFormat="1" ht="114.75">
      <c r="A22" s="16" t="s">
        <v>165</v>
      </c>
      <c r="B22" s="171" t="s">
        <v>111</v>
      </c>
      <c r="C22" s="215"/>
      <c r="D22" s="217"/>
      <c r="E22" s="217"/>
      <c r="F22" s="222"/>
      <c r="G22" s="217"/>
      <c r="H22" s="222"/>
      <c r="I22" s="217">
        <f t="shared" si="1"/>
        <v>0</v>
      </c>
      <c r="J22" s="220">
        <v>0</v>
      </c>
      <c r="K22" s="220"/>
      <c r="L22" s="220"/>
      <c r="M22" s="220"/>
      <c r="N22" s="217"/>
      <c r="O22" s="220"/>
      <c r="P22" s="220"/>
      <c r="Q22" s="220"/>
      <c r="R22" s="220"/>
      <c r="S22" s="217"/>
      <c r="T22" s="221"/>
      <c r="U22" s="221"/>
      <c r="V22" s="221"/>
      <c r="W22" s="221"/>
      <c r="X22" s="217"/>
      <c r="Y22" s="221"/>
      <c r="Z22" s="221"/>
      <c r="AA22" s="221"/>
      <c r="AB22" s="221"/>
      <c r="AC22" s="217"/>
      <c r="AD22" s="217"/>
      <c r="AE22" s="218"/>
      <c r="AF22" s="218"/>
      <c r="AG22" s="218"/>
      <c r="AH22" s="216">
        <f t="shared" si="2"/>
        <v>0</v>
      </c>
    </row>
    <row r="23" spans="1:34" s="219" customFormat="1" ht="102">
      <c r="A23" s="16" t="s">
        <v>166</v>
      </c>
      <c r="B23" s="134" t="s">
        <v>201</v>
      </c>
      <c r="C23" s="215"/>
      <c r="D23" s="217"/>
      <c r="E23" s="217"/>
      <c r="F23" s="222"/>
      <c r="G23" s="217"/>
      <c r="H23" s="222"/>
      <c r="I23" s="217">
        <f t="shared" ref="I23:I31" si="3">SUM(J23:M23)</f>
        <v>0</v>
      </c>
      <c r="J23" s="220">
        <v>0</v>
      </c>
      <c r="K23" s="220"/>
      <c r="L23" s="220"/>
      <c r="M23" s="220"/>
      <c r="N23" s="217"/>
      <c r="O23" s="220"/>
      <c r="P23" s="220"/>
      <c r="Q23" s="220"/>
      <c r="R23" s="220"/>
      <c r="S23" s="217"/>
      <c r="T23" s="221"/>
      <c r="U23" s="221"/>
      <c r="V23" s="221"/>
      <c r="W23" s="221"/>
      <c r="X23" s="217"/>
      <c r="Y23" s="221"/>
      <c r="Z23" s="221"/>
      <c r="AA23" s="221"/>
      <c r="AB23" s="221"/>
      <c r="AC23" s="217"/>
      <c r="AD23" s="217"/>
      <c r="AE23" s="218"/>
      <c r="AF23" s="218"/>
      <c r="AG23" s="218"/>
      <c r="AH23" s="216">
        <f t="shared" si="2"/>
        <v>0</v>
      </c>
    </row>
    <row r="24" spans="1:34" s="219" customFormat="1" ht="89.25">
      <c r="A24" s="16" t="s">
        <v>167</v>
      </c>
      <c r="B24" s="227" t="s">
        <v>202</v>
      </c>
      <c r="C24" s="215"/>
      <c r="D24" s="217"/>
      <c r="E24" s="217"/>
      <c r="F24" s="222"/>
      <c r="G24" s="217"/>
      <c r="H24" s="217"/>
      <c r="I24" s="217">
        <f t="shared" si="3"/>
        <v>0</v>
      </c>
      <c r="J24" s="217">
        <v>0</v>
      </c>
      <c r="K24" s="220"/>
      <c r="L24" s="220"/>
      <c r="M24" s="220"/>
      <c r="N24" s="217"/>
      <c r="O24" s="220"/>
      <c r="P24" s="220"/>
      <c r="Q24" s="220"/>
      <c r="R24" s="220"/>
      <c r="S24" s="217"/>
      <c r="T24" s="221"/>
      <c r="U24" s="221"/>
      <c r="V24" s="221"/>
      <c r="W24" s="221"/>
      <c r="X24" s="217"/>
      <c r="Y24" s="221"/>
      <c r="Z24" s="221"/>
      <c r="AA24" s="221"/>
      <c r="AB24" s="221"/>
      <c r="AC24" s="217"/>
      <c r="AD24" s="220"/>
      <c r="AE24" s="218"/>
      <c r="AF24" s="218"/>
      <c r="AG24" s="218"/>
      <c r="AH24" s="216">
        <f t="shared" si="2"/>
        <v>0</v>
      </c>
    </row>
    <row r="25" spans="1:34" s="219" customFormat="1" ht="102">
      <c r="A25" s="16" t="s">
        <v>168</v>
      </c>
      <c r="B25" s="227" t="s">
        <v>203</v>
      </c>
      <c r="C25" s="215"/>
      <c r="D25" s="217"/>
      <c r="E25" s="217"/>
      <c r="F25" s="222"/>
      <c r="G25" s="217"/>
      <c r="H25" s="217"/>
      <c r="I25" s="217">
        <f t="shared" si="3"/>
        <v>0</v>
      </c>
      <c r="J25" s="217">
        <v>0</v>
      </c>
      <c r="K25" s="220"/>
      <c r="L25" s="220"/>
      <c r="M25" s="220"/>
      <c r="N25" s="217"/>
      <c r="O25" s="220"/>
      <c r="P25" s="220"/>
      <c r="Q25" s="220"/>
      <c r="R25" s="220"/>
      <c r="S25" s="217"/>
      <c r="T25" s="221"/>
      <c r="U25" s="221"/>
      <c r="V25" s="221"/>
      <c r="W25" s="221"/>
      <c r="X25" s="217"/>
      <c r="Y25" s="221"/>
      <c r="Z25" s="221"/>
      <c r="AA25" s="221"/>
      <c r="AB25" s="221"/>
      <c r="AC25" s="217"/>
      <c r="AD25" s="220"/>
      <c r="AE25" s="218"/>
      <c r="AF25" s="218"/>
      <c r="AG25" s="218"/>
      <c r="AH25" s="216">
        <f t="shared" si="2"/>
        <v>0</v>
      </c>
    </row>
    <row r="26" spans="1:34" s="219" customFormat="1" ht="102">
      <c r="A26" s="16" t="s">
        <v>169</v>
      </c>
      <c r="B26" s="227" t="s">
        <v>204</v>
      </c>
      <c r="C26" s="215"/>
      <c r="D26" s="217"/>
      <c r="E26" s="217"/>
      <c r="F26" s="222"/>
      <c r="G26" s="217"/>
      <c r="H26" s="217"/>
      <c r="I26" s="217">
        <f t="shared" si="3"/>
        <v>0</v>
      </c>
      <c r="J26" s="217">
        <v>0</v>
      </c>
      <c r="K26" s="220"/>
      <c r="L26" s="220"/>
      <c r="M26" s="220"/>
      <c r="N26" s="217"/>
      <c r="O26" s="220"/>
      <c r="P26" s="220"/>
      <c r="Q26" s="220"/>
      <c r="R26" s="220"/>
      <c r="S26" s="217"/>
      <c r="T26" s="221"/>
      <c r="U26" s="221"/>
      <c r="V26" s="221"/>
      <c r="W26" s="221"/>
      <c r="X26" s="217"/>
      <c r="Y26" s="221"/>
      <c r="Z26" s="221"/>
      <c r="AA26" s="221"/>
      <c r="AB26" s="221"/>
      <c r="AC26" s="217"/>
      <c r="AD26" s="220"/>
      <c r="AE26" s="218"/>
      <c r="AF26" s="218"/>
      <c r="AG26" s="218"/>
      <c r="AH26" s="216">
        <f t="shared" si="2"/>
        <v>0</v>
      </c>
    </row>
    <row r="27" spans="1:34" s="219" customFormat="1" ht="114.75">
      <c r="A27" s="16" t="s">
        <v>170</v>
      </c>
      <c r="B27" s="227" t="s">
        <v>205</v>
      </c>
      <c r="C27" s="215"/>
      <c r="D27" s="217"/>
      <c r="E27" s="217"/>
      <c r="F27" s="222"/>
      <c r="G27" s="217"/>
      <c r="H27" s="217"/>
      <c r="I27" s="217">
        <f t="shared" si="3"/>
        <v>0</v>
      </c>
      <c r="J27" s="217">
        <v>0</v>
      </c>
      <c r="K27" s="220"/>
      <c r="L27" s="220"/>
      <c r="M27" s="220"/>
      <c r="N27" s="217"/>
      <c r="O27" s="220"/>
      <c r="P27" s="220"/>
      <c r="Q27" s="220"/>
      <c r="R27" s="220"/>
      <c r="S27" s="217"/>
      <c r="T27" s="221"/>
      <c r="U27" s="221"/>
      <c r="V27" s="221"/>
      <c r="W27" s="221"/>
      <c r="X27" s="217"/>
      <c r="Y27" s="221"/>
      <c r="Z27" s="221"/>
      <c r="AA27" s="221"/>
      <c r="AB27" s="221"/>
      <c r="AC27" s="217"/>
      <c r="AD27" s="220"/>
      <c r="AE27" s="218"/>
      <c r="AF27" s="218"/>
      <c r="AG27" s="218"/>
      <c r="AH27" s="216">
        <f t="shared" si="2"/>
        <v>0</v>
      </c>
    </row>
    <row r="28" spans="1:34" s="219" customFormat="1" ht="89.25">
      <c r="A28" s="16" t="s">
        <v>171</v>
      </c>
      <c r="B28" s="227" t="s">
        <v>209</v>
      </c>
      <c r="C28" s="215"/>
      <c r="D28" s="217"/>
      <c r="E28" s="217"/>
      <c r="F28" s="222"/>
      <c r="G28" s="217"/>
      <c r="H28" s="217"/>
      <c r="I28" s="217">
        <f t="shared" si="3"/>
        <v>0</v>
      </c>
      <c r="J28" s="217">
        <v>0</v>
      </c>
      <c r="K28" s="220"/>
      <c r="L28" s="220"/>
      <c r="M28" s="220"/>
      <c r="N28" s="217"/>
      <c r="O28" s="220"/>
      <c r="P28" s="220"/>
      <c r="Q28" s="220"/>
      <c r="R28" s="220"/>
      <c r="S28" s="217"/>
      <c r="T28" s="221"/>
      <c r="U28" s="221"/>
      <c r="V28" s="221"/>
      <c r="W28" s="221"/>
      <c r="X28" s="217"/>
      <c r="Y28" s="221"/>
      <c r="Z28" s="221"/>
      <c r="AA28" s="221"/>
      <c r="AB28" s="221"/>
      <c r="AC28" s="217"/>
      <c r="AD28" s="220"/>
      <c r="AE28" s="218"/>
      <c r="AF28" s="218"/>
      <c r="AG28" s="218"/>
      <c r="AH28" s="216">
        <f t="shared" si="2"/>
        <v>0</v>
      </c>
    </row>
    <row r="29" spans="1:34" s="219" customFormat="1" ht="89.25">
      <c r="A29" s="16" t="s">
        <v>172</v>
      </c>
      <c r="B29" s="227" t="s">
        <v>210</v>
      </c>
      <c r="C29" s="215"/>
      <c r="D29" s="217"/>
      <c r="E29" s="217"/>
      <c r="F29" s="222"/>
      <c r="G29" s="217"/>
      <c r="H29" s="217"/>
      <c r="I29" s="217">
        <f t="shared" si="3"/>
        <v>0</v>
      </c>
      <c r="J29" s="217">
        <v>0</v>
      </c>
      <c r="K29" s="220"/>
      <c r="L29" s="220"/>
      <c r="M29" s="220"/>
      <c r="N29" s="217"/>
      <c r="O29" s="220"/>
      <c r="P29" s="220"/>
      <c r="Q29" s="220"/>
      <c r="R29" s="220"/>
      <c r="S29" s="217"/>
      <c r="T29" s="221"/>
      <c r="U29" s="221"/>
      <c r="V29" s="221"/>
      <c r="W29" s="221"/>
      <c r="X29" s="217"/>
      <c r="Y29" s="221"/>
      <c r="Z29" s="221"/>
      <c r="AA29" s="221"/>
      <c r="AB29" s="221"/>
      <c r="AC29" s="217"/>
      <c r="AD29" s="220"/>
      <c r="AE29" s="218"/>
      <c r="AF29" s="218"/>
      <c r="AG29" s="218"/>
      <c r="AH29" s="216">
        <f t="shared" si="2"/>
        <v>0</v>
      </c>
    </row>
    <row r="30" spans="1:34" s="219" customFormat="1" ht="102">
      <c r="A30" s="16" t="s">
        <v>173</v>
      </c>
      <c r="B30" s="134" t="s">
        <v>109</v>
      </c>
      <c r="C30" s="215"/>
      <c r="D30" s="217"/>
      <c r="E30" s="217"/>
      <c r="F30" s="222"/>
      <c r="G30" s="217"/>
      <c r="H30" s="217"/>
      <c r="I30" s="217">
        <f t="shared" si="3"/>
        <v>0</v>
      </c>
      <c r="J30" s="217">
        <v>0</v>
      </c>
      <c r="K30" s="220"/>
      <c r="L30" s="220"/>
      <c r="M30" s="220"/>
      <c r="N30" s="217"/>
      <c r="O30" s="220"/>
      <c r="P30" s="220"/>
      <c r="Q30" s="220"/>
      <c r="R30" s="220"/>
      <c r="S30" s="217"/>
      <c r="T30" s="221"/>
      <c r="U30" s="221"/>
      <c r="V30" s="221"/>
      <c r="W30" s="221"/>
      <c r="X30" s="217"/>
      <c r="Y30" s="221"/>
      <c r="Z30" s="221"/>
      <c r="AA30" s="221"/>
      <c r="AB30" s="221"/>
      <c r="AC30" s="217"/>
      <c r="AD30" s="220"/>
      <c r="AE30" s="218"/>
      <c r="AF30" s="218"/>
      <c r="AG30" s="218"/>
      <c r="AH30" s="216">
        <f t="shared" si="2"/>
        <v>0</v>
      </c>
    </row>
    <row r="31" spans="1:34" s="219" customFormat="1" ht="102">
      <c r="A31" s="16" t="s">
        <v>174</v>
      </c>
      <c r="B31" s="227" t="s">
        <v>211</v>
      </c>
      <c r="C31" s="215"/>
      <c r="D31" s="217"/>
      <c r="E31" s="217"/>
      <c r="F31" s="222"/>
      <c r="G31" s="217"/>
      <c r="H31" s="217"/>
      <c r="I31" s="217">
        <f t="shared" si="3"/>
        <v>0</v>
      </c>
      <c r="J31" s="217">
        <v>0</v>
      </c>
      <c r="K31" s="220"/>
      <c r="L31" s="220"/>
      <c r="M31" s="220"/>
      <c r="N31" s="217"/>
      <c r="O31" s="220"/>
      <c r="P31" s="220"/>
      <c r="Q31" s="220"/>
      <c r="R31" s="220"/>
      <c r="S31" s="217"/>
      <c r="T31" s="221"/>
      <c r="U31" s="221"/>
      <c r="V31" s="221"/>
      <c r="W31" s="221"/>
      <c r="X31" s="217"/>
      <c r="Y31" s="221"/>
      <c r="Z31" s="221"/>
      <c r="AA31" s="221"/>
      <c r="AB31" s="221"/>
      <c r="AC31" s="217"/>
      <c r="AD31" s="220"/>
      <c r="AE31" s="218"/>
      <c r="AF31" s="218"/>
      <c r="AG31" s="218"/>
      <c r="AH31" s="216">
        <f t="shared" si="2"/>
        <v>0</v>
      </c>
    </row>
    <row r="32" spans="1:34" s="219" customFormat="1" ht="13.5">
      <c r="A32" s="228"/>
      <c r="B32" s="229"/>
      <c r="C32" s="230"/>
      <c r="D32" s="231"/>
      <c r="E32" s="231"/>
      <c r="F32" s="232"/>
      <c r="G32" s="231"/>
      <c r="H32" s="231"/>
      <c r="I32" s="231"/>
      <c r="J32" s="233"/>
      <c r="K32" s="233"/>
      <c r="L32" s="233"/>
      <c r="M32" s="233"/>
      <c r="N32" s="231"/>
      <c r="O32" s="233"/>
      <c r="P32" s="233"/>
      <c r="Q32" s="233"/>
      <c r="R32" s="233"/>
      <c r="S32" s="231"/>
      <c r="T32" s="234"/>
      <c r="U32" s="234"/>
      <c r="V32" s="234"/>
      <c r="W32" s="234"/>
      <c r="X32" s="231"/>
      <c r="Y32" s="234"/>
      <c r="Z32" s="234"/>
      <c r="AA32" s="234"/>
      <c r="AB32" s="234"/>
      <c r="AC32" s="235"/>
      <c r="AD32" s="231"/>
      <c r="AE32" s="236"/>
      <c r="AF32" s="236"/>
      <c r="AG32" s="236"/>
      <c r="AH32" s="237"/>
    </row>
    <row r="33" spans="1:34" s="121" customFormat="1" ht="25.5" customHeight="1">
      <c r="A33" s="120"/>
      <c r="B33" s="116" t="s">
        <v>42</v>
      </c>
      <c r="C33" s="122"/>
      <c r="D33" s="164"/>
      <c r="E33" s="165"/>
      <c r="F33" s="125"/>
      <c r="G33" s="125"/>
      <c r="H33" s="125"/>
      <c r="I33" s="123"/>
      <c r="J33" s="125"/>
      <c r="K33" s="125"/>
      <c r="L33" s="125" t="s">
        <v>218</v>
      </c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3"/>
      <c r="Y33" s="125"/>
      <c r="Z33" s="125"/>
      <c r="AA33" s="125"/>
      <c r="AB33" s="125"/>
      <c r="AC33" s="116"/>
      <c r="AD33" s="125"/>
    </row>
    <row r="34" spans="1:34">
      <c r="D34" s="88"/>
      <c r="E34" s="89"/>
      <c r="X34" s="91"/>
      <c r="AC34" s="44"/>
      <c r="AE34" s="92"/>
      <c r="AF34" s="92"/>
      <c r="AG34" s="92"/>
      <c r="AH34" s="92"/>
    </row>
    <row r="35" spans="1:34" s="121" customFormat="1" ht="15.75">
      <c r="A35" s="120"/>
      <c r="B35" s="121" t="s">
        <v>149</v>
      </c>
      <c r="C35" s="122"/>
      <c r="D35" s="165"/>
      <c r="E35" s="16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16"/>
    </row>
  </sheetData>
  <mergeCells count="37">
    <mergeCell ref="AE2:AH2"/>
    <mergeCell ref="A5:A8"/>
    <mergeCell ref="B5:B8"/>
    <mergeCell ref="C5:C8"/>
    <mergeCell ref="D5:H5"/>
    <mergeCell ref="I5:M5"/>
    <mergeCell ref="N5:R5"/>
    <mergeCell ref="S5:W5"/>
    <mergeCell ref="X5:AB5"/>
    <mergeCell ref="AC5:AG5"/>
    <mergeCell ref="AH5:AH8"/>
    <mergeCell ref="D6:H6"/>
    <mergeCell ref="I6:M6"/>
    <mergeCell ref="N6:R6"/>
    <mergeCell ref="S6:W6"/>
    <mergeCell ref="X6:AB6"/>
    <mergeCell ref="AC6:AG6"/>
    <mergeCell ref="D7:D8"/>
    <mergeCell ref="E7:G7"/>
    <mergeCell ref="H7:H8"/>
    <mergeCell ref="A9:AH9"/>
    <mergeCell ref="B10:AH10"/>
    <mergeCell ref="S7:S8"/>
    <mergeCell ref="T7:V7"/>
    <mergeCell ref="W7:W8"/>
    <mergeCell ref="X7:X8"/>
    <mergeCell ref="Y7:AA7"/>
    <mergeCell ref="AB7:AB8"/>
    <mergeCell ref="I7:I8"/>
    <mergeCell ref="J7:L7"/>
    <mergeCell ref="AC7:AC8"/>
    <mergeCell ref="AD7:AF7"/>
    <mergeCell ref="AG7:AG8"/>
    <mergeCell ref="M7:M8"/>
    <mergeCell ref="N7:N8"/>
    <mergeCell ref="O7:Q7"/>
    <mergeCell ref="R7:R8"/>
  </mergeCells>
  <phoneticPr fontId="22" type="noConversion"/>
  <pageMargins left="0.34" right="0.19" top="0.43" bottom="0.41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71"/>
  <sheetViews>
    <sheetView workbookViewId="0">
      <selection activeCell="P1" sqref="P1:S1"/>
    </sheetView>
  </sheetViews>
  <sheetFormatPr defaultRowHeight="12.75"/>
  <cols>
    <col min="1" max="1" width="5.7109375" style="86" customWidth="1"/>
    <col min="2" max="2" width="22.42578125" style="92" customWidth="1"/>
    <col min="3" max="3" width="12" style="118" customWidth="1"/>
    <col min="4" max="4" width="7.42578125" style="89" customWidth="1"/>
    <col min="5" max="5" width="7.5703125" style="89" customWidth="1"/>
    <col min="6" max="7" width="5.5703125" style="90" customWidth="1"/>
    <col min="8" max="8" width="4.7109375" style="90" customWidth="1"/>
    <col min="9" max="9" width="6.85546875" style="90" customWidth="1"/>
    <col min="10" max="10" width="6.28515625" style="90" customWidth="1"/>
    <col min="11" max="11" width="5.7109375" style="90" customWidth="1"/>
    <col min="12" max="12" width="5.140625" style="90" customWidth="1"/>
    <col min="13" max="13" width="4.28515625" style="90" customWidth="1"/>
    <col min="14" max="14" width="7.5703125" style="90" customWidth="1"/>
    <col min="15" max="15" width="7.140625" style="90" customWidth="1"/>
    <col min="16" max="16" width="6.85546875" style="90" customWidth="1"/>
    <col min="17" max="17" width="6" style="90" customWidth="1"/>
    <col min="18" max="18" width="5.85546875" style="90" customWidth="1"/>
    <col min="19" max="19" width="9.140625" style="44"/>
    <col min="20" max="16384" width="9.140625" style="92"/>
  </cols>
  <sheetData>
    <row r="1" spans="1:26" ht="63" customHeight="1">
      <c r="A1" s="178"/>
      <c r="B1" s="178"/>
      <c r="P1" s="318" t="s">
        <v>224</v>
      </c>
      <c r="Q1" s="318"/>
      <c r="R1" s="318"/>
      <c r="S1" s="318"/>
      <c r="T1" s="178"/>
    </row>
    <row r="2" spans="1:26" ht="26.25" customHeight="1">
      <c r="A2" s="178"/>
      <c r="B2" s="178"/>
      <c r="C2" s="179" t="s">
        <v>112</v>
      </c>
      <c r="Q2" s="178"/>
      <c r="R2" s="126"/>
      <c r="S2" s="126"/>
      <c r="T2" s="178"/>
    </row>
    <row r="3" spans="1:26">
      <c r="C3" s="95"/>
    </row>
    <row r="4" spans="1:26" ht="12.75" customHeight="1">
      <c r="A4" s="301" t="s">
        <v>45</v>
      </c>
      <c r="B4" s="296" t="s">
        <v>46</v>
      </c>
      <c r="C4" s="306" t="s">
        <v>3</v>
      </c>
      <c r="D4" s="303" t="s">
        <v>4</v>
      </c>
      <c r="E4" s="304"/>
      <c r="F4" s="304"/>
      <c r="G4" s="304"/>
      <c r="H4" s="305"/>
      <c r="I4" s="303" t="s">
        <v>4</v>
      </c>
      <c r="J4" s="304"/>
      <c r="K4" s="304"/>
      <c r="L4" s="304"/>
      <c r="M4" s="305"/>
      <c r="N4" s="313" t="s">
        <v>4</v>
      </c>
      <c r="O4" s="313"/>
      <c r="P4" s="313"/>
      <c r="Q4" s="313"/>
      <c r="R4" s="313"/>
      <c r="S4" s="301" t="s">
        <v>5</v>
      </c>
    </row>
    <row r="5" spans="1:26" ht="12.75" customHeight="1">
      <c r="A5" s="301"/>
      <c r="B5" s="296"/>
      <c r="C5" s="307"/>
      <c r="D5" s="302" t="s">
        <v>7</v>
      </c>
      <c r="E5" s="302"/>
      <c r="F5" s="302"/>
      <c r="G5" s="302"/>
      <c r="H5" s="302"/>
      <c r="I5" s="302" t="s">
        <v>8</v>
      </c>
      <c r="J5" s="302"/>
      <c r="K5" s="302"/>
      <c r="L5" s="302"/>
      <c r="M5" s="302"/>
      <c r="N5" s="302" t="s">
        <v>9</v>
      </c>
      <c r="O5" s="302"/>
      <c r="P5" s="302"/>
      <c r="Q5" s="302"/>
      <c r="R5" s="302"/>
      <c r="S5" s="301"/>
    </row>
    <row r="6" spans="1:26" ht="12.75" customHeight="1">
      <c r="A6" s="301"/>
      <c r="B6" s="296"/>
      <c r="C6" s="307"/>
      <c r="D6" s="320" t="s">
        <v>11</v>
      </c>
      <c r="E6" s="297" t="s">
        <v>12</v>
      </c>
      <c r="F6" s="297"/>
      <c r="G6" s="297"/>
      <c r="H6" s="296" t="s">
        <v>13</v>
      </c>
      <c r="I6" s="297" t="s">
        <v>11</v>
      </c>
      <c r="J6" s="297" t="s">
        <v>12</v>
      </c>
      <c r="K6" s="297"/>
      <c r="L6" s="297"/>
      <c r="M6" s="296" t="s">
        <v>13</v>
      </c>
      <c r="N6" s="297" t="s">
        <v>11</v>
      </c>
      <c r="O6" s="297" t="s">
        <v>12</v>
      </c>
      <c r="P6" s="297"/>
      <c r="Q6" s="297"/>
      <c r="R6" s="296" t="s">
        <v>13</v>
      </c>
      <c r="S6" s="301"/>
    </row>
    <row r="7" spans="1:26" ht="34.5" customHeight="1">
      <c r="A7" s="301"/>
      <c r="B7" s="296"/>
      <c r="C7" s="308"/>
      <c r="D7" s="320"/>
      <c r="E7" s="131" t="s">
        <v>14</v>
      </c>
      <c r="F7" s="96" t="s">
        <v>15</v>
      </c>
      <c r="G7" s="96" t="s">
        <v>16</v>
      </c>
      <c r="H7" s="296"/>
      <c r="I7" s="297"/>
      <c r="J7" s="96" t="s">
        <v>14</v>
      </c>
      <c r="K7" s="96" t="s">
        <v>15</v>
      </c>
      <c r="L7" s="96" t="s">
        <v>16</v>
      </c>
      <c r="M7" s="296"/>
      <c r="N7" s="297"/>
      <c r="O7" s="96" t="s">
        <v>14</v>
      </c>
      <c r="P7" s="96" t="s">
        <v>15</v>
      </c>
      <c r="Q7" s="96" t="s">
        <v>16</v>
      </c>
      <c r="R7" s="296"/>
      <c r="S7" s="301"/>
    </row>
    <row r="8" spans="1:26" ht="20.25" customHeight="1">
      <c r="A8" s="319" t="s">
        <v>17</v>
      </c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180"/>
      <c r="U8" s="181"/>
      <c r="V8" s="182"/>
      <c r="W8" s="182"/>
      <c r="X8" s="182"/>
      <c r="Y8" s="182"/>
      <c r="Z8" s="99"/>
    </row>
    <row r="9" spans="1:26" s="186" customFormat="1" ht="22.5" customHeight="1">
      <c r="A9" s="183"/>
      <c r="B9" s="319" t="s">
        <v>18</v>
      </c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184"/>
      <c r="U9" s="185"/>
      <c r="V9" s="185"/>
      <c r="W9" s="185"/>
      <c r="X9" s="185"/>
      <c r="Y9" s="185"/>
      <c r="Z9" s="184"/>
    </row>
    <row r="10" spans="1:26" ht="30.75" hidden="1" customHeight="1">
      <c r="A10" s="187"/>
      <c r="B10" s="319" t="s">
        <v>113</v>
      </c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180"/>
      <c r="U10" s="181"/>
      <c r="V10" s="182"/>
      <c r="W10" s="182"/>
      <c r="X10" s="182"/>
      <c r="Y10" s="182"/>
      <c r="Z10" s="99"/>
    </row>
    <row r="11" spans="1:26" s="160" customFormat="1" ht="76.5">
      <c r="A11" s="167">
        <v>5</v>
      </c>
      <c r="B11" s="188" t="s">
        <v>112</v>
      </c>
      <c r="C11" s="189" t="s">
        <v>114</v>
      </c>
      <c r="D11" s="195">
        <f t="shared" ref="D11:D42" si="0">SUM(D12:D15)</f>
        <v>0</v>
      </c>
      <c r="E11" s="195">
        <f t="shared" ref="E11:E42" si="1">SUM(E12:E15)</f>
        <v>0</v>
      </c>
      <c r="F11" s="190"/>
      <c r="G11" s="190"/>
      <c r="H11" s="190"/>
      <c r="I11" s="190">
        <f>I12+I17+I20+I25+I32+I39+I41+I43+I47+I49+I52+I54+I57+I59+I61+I63</f>
        <v>0</v>
      </c>
      <c r="J11" s="190">
        <f>J12+J17+J20+J25+J32+J39+J41+J43+J47+J49+J52+J54+J57+J59+J61+J63</f>
        <v>0</v>
      </c>
      <c r="K11" s="190"/>
      <c r="L11" s="190"/>
      <c r="M11" s="190"/>
      <c r="N11" s="190">
        <f>N12+N17+N20+N25+N32+N39+N41+N43+N47+N49+N52+N54+N57+N59+N61+N63</f>
        <v>0</v>
      </c>
      <c r="O11" s="190">
        <f>O12+O17+O20+O25+O32+O39+O41+O43+O47+O49+O52+O54+O57+O59+O61+O63</f>
        <v>0</v>
      </c>
      <c r="P11" s="190"/>
      <c r="Q11" s="190"/>
      <c r="R11" s="190"/>
      <c r="S11" s="191">
        <f>N11+I11+D11</f>
        <v>0</v>
      </c>
    </row>
    <row r="12" spans="1:26" s="160" customFormat="1" ht="89.25">
      <c r="A12" s="167" t="s">
        <v>115</v>
      </c>
      <c r="B12" s="267" t="s">
        <v>81</v>
      </c>
      <c r="C12" s="193"/>
      <c r="D12" s="195">
        <f t="shared" si="0"/>
        <v>0</v>
      </c>
      <c r="E12" s="195">
        <f t="shared" si="1"/>
        <v>0</v>
      </c>
      <c r="F12" s="194"/>
      <c r="G12" s="194"/>
      <c r="H12" s="194"/>
      <c r="I12" s="195">
        <f>SUM(I13:I16)</f>
        <v>0</v>
      </c>
      <c r="J12" s="195">
        <f>SUM(J13:J16)</f>
        <v>0</v>
      </c>
      <c r="K12" s="195"/>
      <c r="L12" s="195"/>
      <c r="M12" s="195"/>
      <c r="N12" s="195">
        <f>SUM(N13:N16)</f>
        <v>0</v>
      </c>
      <c r="O12" s="195">
        <f>SUM(O13:O16)</f>
        <v>0</v>
      </c>
      <c r="P12" s="194"/>
      <c r="Q12" s="194"/>
      <c r="R12" s="194"/>
      <c r="S12" s="191">
        <f t="shared" ref="S12:S55" si="2">N12+I12+D12</f>
        <v>0</v>
      </c>
    </row>
    <row r="13" spans="1:26" s="161" customFormat="1" ht="25.5">
      <c r="A13" s="196"/>
      <c r="B13" s="197" t="s">
        <v>116</v>
      </c>
      <c r="C13" s="193"/>
      <c r="D13" s="195">
        <f t="shared" si="0"/>
        <v>0</v>
      </c>
      <c r="E13" s="195">
        <f t="shared" si="1"/>
        <v>0</v>
      </c>
      <c r="F13" s="198"/>
      <c r="G13" s="198"/>
      <c r="H13" s="199"/>
      <c r="I13" s="110">
        <f>J13</f>
        <v>0</v>
      </c>
      <c r="J13" s="110">
        <v>0</v>
      </c>
      <c r="K13" s="110"/>
      <c r="L13" s="110"/>
      <c r="M13" s="200"/>
      <c r="N13" s="110"/>
      <c r="O13" s="110"/>
      <c r="P13" s="198"/>
      <c r="Q13" s="198"/>
      <c r="R13" s="199"/>
      <c r="S13" s="201">
        <f t="shared" si="2"/>
        <v>0</v>
      </c>
    </row>
    <row r="14" spans="1:26" s="161" customFormat="1" ht="38.25">
      <c r="A14" s="196"/>
      <c r="B14" s="197" t="s">
        <v>117</v>
      </c>
      <c r="C14" s="202"/>
      <c r="D14" s="195">
        <f t="shared" si="0"/>
        <v>0</v>
      </c>
      <c r="E14" s="195">
        <f t="shared" si="1"/>
        <v>0</v>
      </c>
      <c r="F14" s="198"/>
      <c r="G14" s="198"/>
      <c r="H14" s="199"/>
      <c r="I14" s="111">
        <f>J14+K14+L14+M14</f>
        <v>0</v>
      </c>
      <c r="J14" s="110">
        <v>0</v>
      </c>
      <c r="K14" s="110"/>
      <c r="L14" s="110"/>
      <c r="M14" s="200"/>
      <c r="N14" s="110"/>
      <c r="O14" s="110"/>
      <c r="P14" s="198"/>
      <c r="Q14" s="198"/>
      <c r="R14" s="199"/>
      <c r="S14" s="201">
        <f t="shared" si="2"/>
        <v>0</v>
      </c>
    </row>
    <row r="15" spans="1:26" s="161" customFormat="1" ht="25.5">
      <c r="A15" s="196"/>
      <c r="B15" s="197" t="s">
        <v>118</v>
      </c>
      <c r="C15" s="193"/>
      <c r="D15" s="195">
        <f t="shared" si="0"/>
        <v>0</v>
      </c>
      <c r="E15" s="195">
        <f t="shared" si="1"/>
        <v>0</v>
      </c>
      <c r="F15" s="198"/>
      <c r="G15" s="198"/>
      <c r="H15" s="199"/>
      <c r="I15" s="110"/>
      <c r="J15" s="110"/>
      <c r="K15" s="110"/>
      <c r="L15" s="110"/>
      <c r="M15" s="200"/>
      <c r="N15" s="111"/>
      <c r="O15" s="110"/>
      <c r="P15" s="198"/>
      <c r="Q15" s="198"/>
      <c r="R15" s="199"/>
      <c r="S15" s="201">
        <f t="shared" si="2"/>
        <v>0</v>
      </c>
    </row>
    <row r="16" spans="1:26" s="161" customFormat="1" ht="38.25">
      <c r="A16" s="196"/>
      <c r="B16" s="197" t="s">
        <v>119</v>
      </c>
      <c r="C16" s="193"/>
      <c r="D16" s="195">
        <f t="shared" si="0"/>
        <v>0</v>
      </c>
      <c r="E16" s="195">
        <f t="shared" si="1"/>
        <v>0</v>
      </c>
      <c r="F16" s="198"/>
      <c r="G16" s="198"/>
      <c r="H16" s="199"/>
      <c r="I16" s="110">
        <v>0</v>
      </c>
      <c r="J16" s="110">
        <v>0</v>
      </c>
      <c r="K16" s="110"/>
      <c r="L16" s="110"/>
      <c r="M16" s="200"/>
      <c r="N16" s="110"/>
      <c r="O16" s="110"/>
      <c r="P16" s="198"/>
      <c r="Q16" s="198"/>
      <c r="R16" s="199"/>
      <c r="S16" s="201">
        <f t="shared" si="2"/>
        <v>0</v>
      </c>
    </row>
    <row r="17" spans="1:19" s="161" customFormat="1" ht="89.25">
      <c r="A17" s="203" t="s">
        <v>120</v>
      </c>
      <c r="B17" s="267" t="s">
        <v>83</v>
      </c>
      <c r="C17" s="193"/>
      <c r="D17" s="195">
        <f t="shared" si="0"/>
        <v>0</v>
      </c>
      <c r="E17" s="195">
        <f t="shared" si="1"/>
        <v>0</v>
      </c>
      <c r="F17" s="191"/>
      <c r="G17" s="191"/>
      <c r="H17" s="191"/>
      <c r="I17" s="190">
        <f>I19+I18</f>
        <v>0</v>
      </c>
      <c r="J17" s="190">
        <f>J19+J18</f>
        <v>0</v>
      </c>
      <c r="K17" s="190"/>
      <c r="L17" s="190"/>
      <c r="M17" s="190"/>
      <c r="N17" s="190">
        <f>N19+N18</f>
        <v>0</v>
      </c>
      <c r="O17" s="190">
        <f>O19+O18</f>
        <v>0</v>
      </c>
      <c r="P17" s="191"/>
      <c r="Q17" s="191"/>
      <c r="R17" s="191"/>
      <c r="S17" s="191">
        <f t="shared" si="2"/>
        <v>0</v>
      </c>
    </row>
    <row r="18" spans="1:19" s="161" customFormat="1" ht="25.5">
      <c r="A18" s="196"/>
      <c r="B18" s="197" t="s">
        <v>121</v>
      </c>
      <c r="C18" s="193"/>
      <c r="D18" s="195">
        <f t="shared" si="0"/>
        <v>0</v>
      </c>
      <c r="E18" s="195">
        <f t="shared" si="1"/>
        <v>0</v>
      </c>
      <c r="F18" s="191"/>
      <c r="G18" s="191"/>
      <c r="H18" s="191"/>
      <c r="I18" s="111">
        <v>0</v>
      </c>
      <c r="J18" s="111">
        <v>0</v>
      </c>
      <c r="K18" s="190"/>
      <c r="L18" s="190"/>
      <c r="M18" s="190"/>
      <c r="N18" s="190"/>
      <c r="O18" s="190"/>
      <c r="P18" s="191"/>
      <c r="Q18" s="191"/>
      <c r="R18" s="191"/>
      <c r="S18" s="191"/>
    </row>
    <row r="19" spans="1:19" s="161" customFormat="1" ht="38.25">
      <c r="A19" s="196"/>
      <c r="B19" s="197" t="s">
        <v>119</v>
      </c>
      <c r="C19" s="193"/>
      <c r="D19" s="195">
        <f t="shared" si="0"/>
        <v>0</v>
      </c>
      <c r="E19" s="195">
        <f t="shared" si="1"/>
        <v>0</v>
      </c>
      <c r="F19" s="198"/>
      <c r="G19" s="198"/>
      <c r="H19" s="199"/>
      <c r="I19" s="110">
        <v>0</v>
      </c>
      <c r="J19" s="110">
        <v>0</v>
      </c>
      <c r="K19" s="110"/>
      <c r="L19" s="110"/>
      <c r="M19" s="200"/>
      <c r="N19" s="110"/>
      <c r="O19" s="110"/>
      <c r="P19" s="198"/>
      <c r="Q19" s="198"/>
      <c r="R19" s="199"/>
      <c r="S19" s="191">
        <f>N19+I19+D19</f>
        <v>0</v>
      </c>
    </row>
    <row r="20" spans="1:19" s="160" customFormat="1" ht="76.5">
      <c r="A20" s="203" t="s">
        <v>122</v>
      </c>
      <c r="B20" s="267" t="s">
        <v>85</v>
      </c>
      <c r="C20" s="193"/>
      <c r="D20" s="195">
        <f t="shared" si="0"/>
        <v>0</v>
      </c>
      <c r="E20" s="195">
        <f t="shared" si="1"/>
        <v>0</v>
      </c>
      <c r="F20" s="194"/>
      <c r="G20" s="194"/>
      <c r="H20" s="194"/>
      <c r="I20" s="195">
        <f>SUM(I21:I24)</f>
        <v>0</v>
      </c>
      <c r="J20" s="195">
        <f>SUM(J21:J24)</f>
        <v>0</v>
      </c>
      <c r="K20" s="195"/>
      <c r="L20" s="195"/>
      <c r="M20" s="195"/>
      <c r="N20" s="195">
        <f>SUM(N21:N24)</f>
        <v>0</v>
      </c>
      <c r="O20" s="195">
        <f>SUM(O21:O24)</f>
        <v>0</v>
      </c>
      <c r="P20" s="194"/>
      <c r="Q20" s="194"/>
      <c r="R20" s="194"/>
      <c r="S20" s="191">
        <f t="shared" si="2"/>
        <v>0</v>
      </c>
    </row>
    <row r="21" spans="1:19" s="160" customFormat="1" ht="38.25">
      <c r="A21" s="167"/>
      <c r="B21" s="197" t="s">
        <v>123</v>
      </c>
      <c r="C21" s="193"/>
      <c r="D21" s="195">
        <f t="shared" si="0"/>
        <v>0</v>
      </c>
      <c r="E21" s="195">
        <f t="shared" si="1"/>
        <v>0</v>
      </c>
      <c r="F21" s="194"/>
      <c r="G21" s="194"/>
      <c r="H21" s="204"/>
      <c r="I21" s="110">
        <v>0</v>
      </c>
      <c r="J21" s="110">
        <v>0</v>
      </c>
      <c r="K21" s="110"/>
      <c r="L21" s="110"/>
      <c r="M21" s="200"/>
      <c r="N21" s="110"/>
      <c r="O21" s="110"/>
      <c r="P21" s="194"/>
      <c r="Q21" s="194"/>
      <c r="R21" s="204"/>
      <c r="S21" s="191">
        <f t="shared" si="2"/>
        <v>0</v>
      </c>
    </row>
    <row r="22" spans="1:19" s="160" customFormat="1" ht="25.5">
      <c r="A22" s="167"/>
      <c r="B22" s="197" t="s">
        <v>124</v>
      </c>
      <c r="C22" s="193"/>
      <c r="D22" s="195">
        <f t="shared" si="0"/>
        <v>0</v>
      </c>
      <c r="E22" s="195">
        <f t="shared" si="1"/>
        <v>0</v>
      </c>
      <c r="F22" s="194"/>
      <c r="G22" s="194"/>
      <c r="H22" s="204"/>
      <c r="I22" s="195"/>
      <c r="J22" s="110"/>
      <c r="K22" s="195"/>
      <c r="L22" s="195"/>
      <c r="M22" s="205"/>
      <c r="N22" s="110"/>
      <c r="O22" s="110"/>
      <c r="P22" s="194"/>
      <c r="Q22" s="194"/>
      <c r="R22" s="204"/>
      <c r="S22" s="191">
        <f t="shared" si="2"/>
        <v>0</v>
      </c>
    </row>
    <row r="23" spans="1:19" s="161" customFormat="1" ht="76.5">
      <c r="A23" s="196"/>
      <c r="B23" s="197" t="s">
        <v>125</v>
      </c>
      <c r="C23" s="193"/>
      <c r="D23" s="195">
        <f t="shared" si="0"/>
        <v>0</v>
      </c>
      <c r="E23" s="195">
        <f t="shared" si="1"/>
        <v>0</v>
      </c>
      <c r="F23" s="198"/>
      <c r="G23" s="198"/>
      <c r="H23" s="199"/>
      <c r="I23" s="110"/>
      <c r="J23" s="110"/>
      <c r="K23" s="110"/>
      <c r="L23" s="110"/>
      <c r="M23" s="200"/>
      <c r="N23" s="111"/>
      <c r="O23" s="110"/>
      <c r="P23" s="198"/>
      <c r="Q23" s="198"/>
      <c r="R23" s="199"/>
      <c r="S23" s="191">
        <f t="shared" si="2"/>
        <v>0</v>
      </c>
    </row>
    <row r="24" spans="1:19" s="161" customFormat="1" ht="38.25">
      <c r="A24" s="196"/>
      <c r="B24" s="197" t="s">
        <v>119</v>
      </c>
      <c r="C24" s="193"/>
      <c r="D24" s="195">
        <f t="shared" si="0"/>
        <v>0</v>
      </c>
      <c r="E24" s="195">
        <f t="shared" si="1"/>
        <v>0</v>
      </c>
      <c r="F24" s="198"/>
      <c r="G24" s="198"/>
      <c r="H24" s="199"/>
      <c r="I24" s="110">
        <v>0</v>
      </c>
      <c r="J24" s="110">
        <v>0</v>
      </c>
      <c r="K24" s="110"/>
      <c r="L24" s="110"/>
      <c r="M24" s="200"/>
      <c r="N24" s="110"/>
      <c r="O24" s="110"/>
      <c r="P24" s="198"/>
      <c r="Q24" s="198"/>
      <c r="R24" s="199"/>
      <c r="S24" s="191">
        <f t="shared" si="2"/>
        <v>0</v>
      </c>
    </row>
    <row r="25" spans="1:19" s="160" customFormat="1" ht="76.5">
      <c r="A25" s="203" t="s">
        <v>126</v>
      </c>
      <c r="B25" s="267" t="s">
        <v>87</v>
      </c>
      <c r="C25" s="193"/>
      <c r="D25" s="195">
        <f t="shared" si="0"/>
        <v>0</v>
      </c>
      <c r="E25" s="195">
        <f t="shared" si="1"/>
        <v>0</v>
      </c>
      <c r="F25" s="194"/>
      <c r="G25" s="194"/>
      <c r="H25" s="194"/>
      <c r="I25" s="195">
        <f>SUM(I26:I31)</f>
        <v>0</v>
      </c>
      <c r="J25" s="195">
        <f>SUM(J26:J31)</f>
        <v>0</v>
      </c>
      <c r="K25" s="195"/>
      <c r="L25" s="195"/>
      <c r="M25" s="195"/>
      <c r="N25" s="195">
        <f>SUM(N26:N31)</f>
        <v>0</v>
      </c>
      <c r="O25" s="195">
        <f>SUM(O26:O31)</f>
        <v>0</v>
      </c>
      <c r="P25" s="194"/>
      <c r="Q25" s="194"/>
      <c r="R25" s="194"/>
      <c r="S25" s="191">
        <f t="shared" si="2"/>
        <v>0</v>
      </c>
    </row>
    <row r="26" spans="1:19" s="161" customFormat="1" ht="25.5">
      <c r="A26" s="196"/>
      <c r="B26" s="197" t="s">
        <v>127</v>
      </c>
      <c r="C26" s="193"/>
      <c r="D26" s="195">
        <f t="shared" si="0"/>
        <v>0</v>
      </c>
      <c r="E26" s="195">
        <f t="shared" si="1"/>
        <v>0</v>
      </c>
      <c r="F26" s="198"/>
      <c r="G26" s="198"/>
      <c r="H26" s="199"/>
      <c r="I26" s="110">
        <v>0</v>
      </c>
      <c r="J26" s="110">
        <v>0</v>
      </c>
      <c r="K26" s="110"/>
      <c r="L26" s="110"/>
      <c r="M26" s="200"/>
      <c r="N26" s="110"/>
      <c r="O26" s="110"/>
      <c r="P26" s="198"/>
      <c r="Q26" s="198"/>
      <c r="R26" s="199"/>
      <c r="S26" s="201">
        <f t="shared" si="2"/>
        <v>0</v>
      </c>
    </row>
    <row r="27" spans="1:19" s="161" customFormat="1" ht="25.5">
      <c r="A27" s="196"/>
      <c r="B27" s="197" t="s">
        <v>124</v>
      </c>
      <c r="C27" s="193"/>
      <c r="D27" s="195">
        <f t="shared" si="0"/>
        <v>0</v>
      </c>
      <c r="E27" s="195">
        <f t="shared" si="1"/>
        <v>0</v>
      </c>
      <c r="F27" s="198"/>
      <c r="G27" s="198"/>
      <c r="H27" s="199"/>
      <c r="I27" s="110">
        <v>0</v>
      </c>
      <c r="J27" s="110">
        <v>0</v>
      </c>
      <c r="K27" s="110"/>
      <c r="L27" s="110"/>
      <c r="M27" s="200"/>
      <c r="N27" s="110"/>
      <c r="O27" s="110"/>
      <c r="P27" s="198"/>
      <c r="Q27" s="198"/>
      <c r="R27" s="199"/>
      <c r="S27" s="201">
        <f t="shared" si="2"/>
        <v>0</v>
      </c>
    </row>
    <row r="28" spans="1:19" s="161" customFormat="1" ht="38.25">
      <c r="A28" s="196"/>
      <c r="B28" s="197" t="s">
        <v>128</v>
      </c>
      <c r="C28" s="193"/>
      <c r="D28" s="195">
        <f t="shared" si="0"/>
        <v>0</v>
      </c>
      <c r="E28" s="195">
        <f t="shared" si="1"/>
        <v>0</v>
      </c>
      <c r="F28" s="198"/>
      <c r="G28" s="198"/>
      <c r="H28" s="199"/>
      <c r="I28" s="110">
        <v>0</v>
      </c>
      <c r="J28" s="110">
        <v>0</v>
      </c>
      <c r="K28" s="110"/>
      <c r="L28" s="110"/>
      <c r="M28" s="200"/>
      <c r="N28" s="110"/>
      <c r="O28" s="110"/>
      <c r="P28" s="198"/>
      <c r="Q28" s="198"/>
      <c r="R28" s="199"/>
      <c r="S28" s="201">
        <f t="shared" si="2"/>
        <v>0</v>
      </c>
    </row>
    <row r="29" spans="1:19" s="161" customFormat="1" ht="76.5">
      <c r="A29" s="196"/>
      <c r="B29" s="197" t="s">
        <v>125</v>
      </c>
      <c r="C29" s="193"/>
      <c r="D29" s="195">
        <f t="shared" si="0"/>
        <v>0</v>
      </c>
      <c r="E29" s="195">
        <f t="shared" si="1"/>
        <v>0</v>
      </c>
      <c r="F29" s="198"/>
      <c r="G29" s="198"/>
      <c r="H29" s="199"/>
      <c r="I29" s="111">
        <v>0</v>
      </c>
      <c r="J29" s="110">
        <v>0</v>
      </c>
      <c r="K29" s="110"/>
      <c r="L29" s="110"/>
      <c r="M29" s="200"/>
      <c r="N29" s="111"/>
      <c r="O29" s="110"/>
      <c r="P29" s="198"/>
      <c r="Q29" s="198"/>
      <c r="R29" s="199"/>
      <c r="S29" s="201">
        <f t="shared" si="2"/>
        <v>0</v>
      </c>
    </row>
    <row r="30" spans="1:19" s="161" customFormat="1" ht="76.5">
      <c r="A30" s="196"/>
      <c r="B30" s="197" t="s">
        <v>129</v>
      </c>
      <c r="C30" s="193"/>
      <c r="D30" s="195">
        <f t="shared" si="0"/>
        <v>0</v>
      </c>
      <c r="E30" s="195">
        <f t="shared" si="1"/>
        <v>0</v>
      </c>
      <c r="F30" s="198"/>
      <c r="G30" s="198"/>
      <c r="H30" s="199"/>
      <c r="I30" s="111">
        <v>0</v>
      </c>
      <c r="J30" s="110">
        <v>0</v>
      </c>
      <c r="K30" s="110"/>
      <c r="L30" s="110"/>
      <c r="M30" s="200"/>
      <c r="N30" s="111"/>
      <c r="O30" s="110"/>
      <c r="P30" s="198"/>
      <c r="Q30" s="198"/>
      <c r="R30" s="199"/>
      <c r="S30" s="201">
        <f t="shared" si="2"/>
        <v>0</v>
      </c>
    </row>
    <row r="31" spans="1:19" s="161" customFormat="1" ht="38.25">
      <c r="A31" s="196"/>
      <c r="B31" s="197" t="s">
        <v>119</v>
      </c>
      <c r="C31" s="193"/>
      <c r="D31" s="195">
        <f t="shared" si="0"/>
        <v>0</v>
      </c>
      <c r="E31" s="195">
        <f t="shared" si="1"/>
        <v>0</v>
      </c>
      <c r="F31" s="198"/>
      <c r="G31" s="198"/>
      <c r="H31" s="199"/>
      <c r="I31" s="110">
        <v>0</v>
      </c>
      <c r="J31" s="110">
        <v>0</v>
      </c>
      <c r="K31" s="110"/>
      <c r="L31" s="110"/>
      <c r="M31" s="200"/>
      <c r="N31" s="110"/>
      <c r="O31" s="110"/>
      <c r="P31" s="198"/>
      <c r="Q31" s="198"/>
      <c r="R31" s="199"/>
      <c r="S31" s="201">
        <f t="shared" si="2"/>
        <v>0</v>
      </c>
    </row>
    <row r="32" spans="1:19" s="160" customFormat="1" ht="102">
      <c r="A32" s="203" t="s">
        <v>130</v>
      </c>
      <c r="B32" s="268" t="s">
        <v>89</v>
      </c>
      <c r="C32" s="193"/>
      <c r="D32" s="195">
        <f t="shared" si="0"/>
        <v>0</v>
      </c>
      <c r="E32" s="195">
        <f t="shared" si="1"/>
        <v>0</v>
      </c>
      <c r="F32" s="206"/>
      <c r="G32" s="206"/>
      <c r="H32" s="206"/>
      <c r="I32" s="205">
        <f>SUM(I33:I38)</f>
        <v>0</v>
      </c>
      <c r="J32" s="205">
        <f>SUM(J33:J38)</f>
        <v>0</v>
      </c>
      <c r="K32" s="205"/>
      <c r="L32" s="205"/>
      <c r="M32" s="205"/>
      <c r="N32" s="205">
        <f>SUM(N33:N38)</f>
        <v>0</v>
      </c>
      <c r="O32" s="205">
        <f>SUM(O33:O38)</f>
        <v>0</v>
      </c>
      <c r="P32" s="206"/>
      <c r="Q32" s="206"/>
      <c r="R32" s="206"/>
      <c r="S32" s="191">
        <f t="shared" si="2"/>
        <v>0</v>
      </c>
    </row>
    <row r="33" spans="1:19" s="161" customFormat="1" ht="25.5">
      <c r="A33" s="196"/>
      <c r="B33" s="197" t="s">
        <v>116</v>
      </c>
      <c r="C33" s="193"/>
      <c r="D33" s="195">
        <f t="shared" si="0"/>
        <v>0</v>
      </c>
      <c r="E33" s="195">
        <f t="shared" si="1"/>
        <v>0</v>
      </c>
      <c r="F33" s="198"/>
      <c r="G33" s="198"/>
      <c r="H33" s="207"/>
      <c r="I33" s="110">
        <f>J33</f>
        <v>0</v>
      </c>
      <c r="J33" s="110">
        <v>0</v>
      </c>
      <c r="K33" s="110"/>
      <c r="L33" s="110"/>
      <c r="M33" s="200"/>
      <c r="N33" s="110"/>
      <c r="O33" s="110"/>
      <c r="P33" s="198"/>
      <c r="Q33" s="198"/>
      <c r="R33" s="199"/>
      <c r="S33" s="201">
        <f t="shared" si="2"/>
        <v>0</v>
      </c>
    </row>
    <row r="34" spans="1:19" s="161" customFormat="1" ht="25.5">
      <c r="A34" s="196"/>
      <c r="B34" s="197" t="s">
        <v>131</v>
      </c>
      <c r="C34" s="193"/>
      <c r="D34" s="195">
        <f t="shared" si="0"/>
        <v>0</v>
      </c>
      <c r="E34" s="195">
        <f t="shared" si="1"/>
        <v>0</v>
      </c>
      <c r="F34" s="198"/>
      <c r="G34" s="198"/>
      <c r="H34" s="207"/>
      <c r="I34" s="110"/>
      <c r="J34" s="110">
        <v>0</v>
      </c>
      <c r="K34" s="110"/>
      <c r="L34" s="110"/>
      <c r="M34" s="200"/>
      <c r="N34" s="110"/>
      <c r="O34" s="110"/>
      <c r="P34" s="198"/>
      <c r="Q34" s="198"/>
      <c r="R34" s="199"/>
      <c r="S34" s="201">
        <f t="shared" si="2"/>
        <v>0</v>
      </c>
    </row>
    <row r="35" spans="1:19" s="161" customFormat="1" ht="25.5">
      <c r="A35" s="196"/>
      <c r="B35" s="197" t="s">
        <v>132</v>
      </c>
      <c r="C35" s="193"/>
      <c r="D35" s="195">
        <f t="shared" si="0"/>
        <v>0</v>
      </c>
      <c r="E35" s="195">
        <f t="shared" si="1"/>
        <v>0</v>
      </c>
      <c r="F35" s="198"/>
      <c r="G35" s="198"/>
      <c r="H35" s="207"/>
      <c r="I35" s="110"/>
      <c r="J35" s="110"/>
      <c r="K35" s="110"/>
      <c r="L35" s="110"/>
      <c r="M35" s="200"/>
      <c r="N35" s="110"/>
      <c r="O35" s="110"/>
      <c r="P35" s="198"/>
      <c r="Q35" s="198"/>
      <c r="R35" s="199"/>
      <c r="S35" s="201">
        <f t="shared" si="2"/>
        <v>0</v>
      </c>
    </row>
    <row r="36" spans="1:19" s="161" customFormat="1" ht="76.5">
      <c r="A36" s="196"/>
      <c r="B36" s="197" t="s">
        <v>125</v>
      </c>
      <c r="C36" s="193"/>
      <c r="D36" s="195">
        <f t="shared" si="0"/>
        <v>0</v>
      </c>
      <c r="E36" s="195">
        <f t="shared" si="1"/>
        <v>0</v>
      </c>
      <c r="F36" s="198"/>
      <c r="G36" s="198"/>
      <c r="H36" s="207"/>
      <c r="I36" s="111">
        <v>0</v>
      </c>
      <c r="J36" s="110">
        <v>0</v>
      </c>
      <c r="K36" s="110"/>
      <c r="L36" s="110"/>
      <c r="M36" s="200"/>
      <c r="N36" s="110"/>
      <c r="O36" s="110"/>
      <c r="P36" s="198"/>
      <c r="Q36" s="198"/>
      <c r="R36" s="199"/>
      <c r="S36" s="201">
        <f t="shared" si="2"/>
        <v>0</v>
      </c>
    </row>
    <row r="37" spans="1:19" s="161" customFormat="1" ht="76.5">
      <c r="A37" s="196"/>
      <c r="B37" s="197" t="s">
        <v>133</v>
      </c>
      <c r="C37" s="193"/>
      <c r="D37" s="195">
        <f t="shared" si="0"/>
        <v>0</v>
      </c>
      <c r="E37" s="195">
        <f t="shared" si="1"/>
        <v>0</v>
      </c>
      <c r="F37" s="198"/>
      <c r="G37" s="198"/>
      <c r="H37" s="207"/>
      <c r="I37" s="200"/>
      <c r="J37" s="110"/>
      <c r="K37" s="110"/>
      <c r="L37" s="110"/>
      <c r="M37" s="200"/>
      <c r="N37" s="111"/>
      <c r="O37" s="110"/>
      <c r="P37" s="198"/>
      <c r="Q37" s="198"/>
      <c r="R37" s="199"/>
      <c r="S37" s="201">
        <f t="shared" si="2"/>
        <v>0</v>
      </c>
    </row>
    <row r="38" spans="1:19" s="161" customFormat="1" ht="38.25">
      <c r="A38" s="196"/>
      <c r="B38" s="197" t="s">
        <v>119</v>
      </c>
      <c r="C38" s="193"/>
      <c r="D38" s="195">
        <f t="shared" si="0"/>
        <v>0</v>
      </c>
      <c r="E38" s="195">
        <f t="shared" si="1"/>
        <v>0</v>
      </c>
      <c r="F38" s="198"/>
      <c r="G38" s="198"/>
      <c r="H38" s="207"/>
      <c r="I38" s="200">
        <v>0</v>
      </c>
      <c r="J38" s="110">
        <v>0</v>
      </c>
      <c r="K38" s="110"/>
      <c r="L38" s="110"/>
      <c r="M38" s="200"/>
      <c r="N38" s="200"/>
      <c r="O38" s="110"/>
      <c r="P38" s="198"/>
      <c r="Q38" s="198"/>
      <c r="R38" s="199"/>
      <c r="S38" s="191">
        <f t="shared" si="2"/>
        <v>0</v>
      </c>
    </row>
    <row r="39" spans="1:19" s="161" customFormat="1" ht="76.5">
      <c r="A39" s="203" t="s">
        <v>134</v>
      </c>
      <c r="B39" s="267" t="s">
        <v>91</v>
      </c>
      <c r="C39" s="193"/>
      <c r="D39" s="195">
        <f t="shared" si="0"/>
        <v>0</v>
      </c>
      <c r="E39" s="195">
        <f t="shared" si="1"/>
        <v>0</v>
      </c>
      <c r="F39" s="206"/>
      <c r="G39" s="206"/>
      <c r="H39" s="206"/>
      <c r="I39" s="205">
        <f>I40</f>
        <v>0</v>
      </c>
      <c r="J39" s="205">
        <f>J40</f>
        <v>0</v>
      </c>
      <c r="K39" s="205"/>
      <c r="L39" s="205"/>
      <c r="M39" s="205"/>
      <c r="N39" s="205">
        <f>N40</f>
        <v>0</v>
      </c>
      <c r="O39" s="205">
        <f>O40</f>
        <v>0</v>
      </c>
      <c r="P39" s="206"/>
      <c r="Q39" s="206"/>
      <c r="R39" s="206"/>
      <c r="S39" s="191">
        <f t="shared" si="2"/>
        <v>0</v>
      </c>
    </row>
    <row r="40" spans="1:19" s="161" customFormat="1" ht="38.25">
      <c r="A40" s="196"/>
      <c r="B40" s="197" t="s">
        <v>119</v>
      </c>
      <c r="C40" s="193"/>
      <c r="D40" s="195">
        <f t="shared" si="0"/>
        <v>0</v>
      </c>
      <c r="E40" s="195">
        <f t="shared" si="1"/>
        <v>0</v>
      </c>
      <c r="F40" s="198"/>
      <c r="G40" s="198"/>
      <c r="H40" s="207"/>
      <c r="I40" s="200">
        <v>0</v>
      </c>
      <c r="J40" s="110">
        <v>0</v>
      </c>
      <c r="K40" s="110"/>
      <c r="L40" s="110"/>
      <c r="M40" s="200"/>
      <c r="N40" s="200"/>
      <c r="O40" s="110"/>
      <c r="P40" s="198"/>
      <c r="Q40" s="198"/>
      <c r="R40" s="199"/>
      <c r="S40" s="191">
        <f t="shared" si="2"/>
        <v>0</v>
      </c>
    </row>
    <row r="41" spans="1:19" s="161" customFormat="1" ht="76.5">
      <c r="A41" s="203" t="s">
        <v>135</v>
      </c>
      <c r="B41" s="154" t="s">
        <v>93</v>
      </c>
      <c r="C41" s="193"/>
      <c r="D41" s="195">
        <f t="shared" si="0"/>
        <v>0</v>
      </c>
      <c r="E41" s="195">
        <f t="shared" si="1"/>
        <v>0</v>
      </c>
      <c r="F41" s="191"/>
      <c r="G41" s="191"/>
      <c r="H41" s="191"/>
      <c r="I41" s="190">
        <f>I42</f>
        <v>0</v>
      </c>
      <c r="J41" s="190">
        <f>J42</f>
        <v>0</v>
      </c>
      <c r="K41" s="190"/>
      <c r="L41" s="190"/>
      <c r="M41" s="190"/>
      <c r="N41" s="190">
        <f>N42</f>
        <v>0</v>
      </c>
      <c r="O41" s="190">
        <f>O42</f>
        <v>0</v>
      </c>
      <c r="P41" s="191"/>
      <c r="Q41" s="191"/>
      <c r="R41" s="191"/>
      <c r="S41" s="191">
        <f t="shared" si="2"/>
        <v>0</v>
      </c>
    </row>
    <row r="42" spans="1:19" s="161" customFormat="1" ht="25.5">
      <c r="A42" s="196"/>
      <c r="B42" s="197" t="s">
        <v>131</v>
      </c>
      <c r="C42" s="193"/>
      <c r="D42" s="195">
        <f t="shared" si="0"/>
        <v>0</v>
      </c>
      <c r="E42" s="195">
        <f t="shared" si="1"/>
        <v>0</v>
      </c>
      <c r="F42" s="198"/>
      <c r="G42" s="198"/>
      <c r="H42" s="207"/>
      <c r="I42" s="200">
        <v>0</v>
      </c>
      <c r="J42" s="110">
        <v>0</v>
      </c>
      <c r="K42" s="110"/>
      <c r="L42" s="110"/>
      <c r="M42" s="200"/>
      <c r="N42" s="200"/>
      <c r="O42" s="110"/>
      <c r="P42" s="198"/>
      <c r="Q42" s="198"/>
      <c r="R42" s="199"/>
      <c r="S42" s="201">
        <f t="shared" si="2"/>
        <v>0</v>
      </c>
    </row>
    <row r="43" spans="1:19" s="161" customFormat="1" ht="76.5">
      <c r="A43" s="203" t="s">
        <v>136</v>
      </c>
      <c r="B43" s="267" t="s">
        <v>95</v>
      </c>
      <c r="C43" s="193"/>
      <c r="D43" s="195">
        <f t="shared" ref="D43:D66" si="3">SUM(D44:D47)</f>
        <v>0</v>
      </c>
      <c r="E43" s="195">
        <f t="shared" ref="E43:E66" si="4">SUM(E44:E47)</f>
        <v>0</v>
      </c>
      <c r="F43" s="191"/>
      <c r="G43" s="191"/>
      <c r="H43" s="191"/>
      <c r="I43" s="190">
        <f>I44+I45+I46</f>
        <v>0</v>
      </c>
      <c r="J43" s="190">
        <f>J44+J45+J46</f>
        <v>0</v>
      </c>
      <c r="K43" s="190"/>
      <c r="L43" s="190"/>
      <c r="M43" s="190"/>
      <c r="N43" s="190">
        <f>N44+N45+N46</f>
        <v>0</v>
      </c>
      <c r="O43" s="190">
        <f>O44+O45+O46</f>
        <v>0</v>
      </c>
      <c r="P43" s="191"/>
      <c r="Q43" s="191"/>
      <c r="R43" s="191"/>
      <c r="S43" s="191">
        <f t="shared" si="2"/>
        <v>0</v>
      </c>
    </row>
    <row r="44" spans="1:19" s="161" customFormat="1" ht="25.5">
      <c r="A44" s="196"/>
      <c r="B44" s="197" t="s">
        <v>127</v>
      </c>
      <c r="C44" s="193"/>
      <c r="D44" s="195">
        <f t="shared" si="3"/>
        <v>0</v>
      </c>
      <c r="E44" s="195">
        <f t="shared" si="4"/>
        <v>0</v>
      </c>
      <c r="F44" s="198"/>
      <c r="G44" s="198"/>
      <c r="H44" s="207"/>
      <c r="I44" s="200">
        <v>0</v>
      </c>
      <c r="J44" s="110">
        <v>0</v>
      </c>
      <c r="K44" s="110"/>
      <c r="L44" s="110"/>
      <c r="M44" s="200"/>
      <c r="N44" s="200"/>
      <c r="O44" s="110"/>
      <c r="P44" s="198"/>
      <c r="Q44" s="198"/>
      <c r="R44" s="199"/>
      <c r="S44" s="201">
        <f t="shared" si="2"/>
        <v>0</v>
      </c>
    </row>
    <row r="45" spans="1:19" s="161" customFormat="1" ht="25.5">
      <c r="A45" s="196"/>
      <c r="B45" s="197" t="s">
        <v>124</v>
      </c>
      <c r="C45" s="193"/>
      <c r="D45" s="195">
        <f t="shared" si="3"/>
        <v>0</v>
      </c>
      <c r="E45" s="195">
        <f t="shared" si="4"/>
        <v>0</v>
      </c>
      <c r="F45" s="198"/>
      <c r="G45" s="198"/>
      <c r="H45" s="207"/>
      <c r="I45" s="200">
        <f>J45</f>
        <v>0</v>
      </c>
      <c r="J45" s="110">
        <v>0</v>
      </c>
      <c r="K45" s="110"/>
      <c r="L45" s="110"/>
      <c r="M45" s="200"/>
      <c r="N45" s="200"/>
      <c r="O45" s="110"/>
      <c r="P45" s="198"/>
      <c r="Q45" s="198"/>
      <c r="R45" s="199"/>
      <c r="S45" s="201">
        <f t="shared" si="2"/>
        <v>0</v>
      </c>
    </row>
    <row r="46" spans="1:19" s="161" customFormat="1" ht="25.5">
      <c r="A46" s="196"/>
      <c r="B46" s="197" t="s">
        <v>121</v>
      </c>
      <c r="C46" s="193"/>
      <c r="D46" s="195">
        <f t="shared" si="3"/>
        <v>0</v>
      </c>
      <c r="E46" s="195">
        <f t="shared" si="4"/>
        <v>0</v>
      </c>
      <c r="F46" s="198"/>
      <c r="G46" s="198"/>
      <c r="H46" s="207"/>
      <c r="I46" s="200">
        <v>0</v>
      </c>
      <c r="J46" s="110">
        <v>0</v>
      </c>
      <c r="K46" s="110"/>
      <c r="L46" s="110"/>
      <c r="M46" s="200"/>
      <c r="N46" s="200"/>
      <c r="O46" s="110"/>
      <c r="P46" s="198"/>
      <c r="Q46" s="198"/>
      <c r="R46" s="199"/>
      <c r="S46" s="201"/>
    </row>
    <row r="47" spans="1:19" s="161" customFormat="1" ht="89.25">
      <c r="A47" s="203" t="s">
        <v>137</v>
      </c>
      <c r="B47" s="267" t="s">
        <v>97</v>
      </c>
      <c r="C47" s="193"/>
      <c r="D47" s="195">
        <f t="shared" si="3"/>
        <v>0</v>
      </c>
      <c r="E47" s="195">
        <f t="shared" si="4"/>
        <v>0</v>
      </c>
      <c r="F47" s="191"/>
      <c r="G47" s="191"/>
      <c r="H47" s="191"/>
      <c r="I47" s="190">
        <f>I48</f>
        <v>0</v>
      </c>
      <c r="J47" s="190">
        <v>0</v>
      </c>
      <c r="K47" s="190"/>
      <c r="L47" s="190"/>
      <c r="M47" s="190"/>
      <c r="N47" s="190">
        <f>N48</f>
        <v>0</v>
      </c>
      <c r="O47" s="190">
        <f>O48</f>
        <v>0</v>
      </c>
      <c r="P47" s="191"/>
      <c r="Q47" s="191"/>
      <c r="R47" s="191"/>
      <c r="S47" s="191">
        <f t="shared" si="2"/>
        <v>0</v>
      </c>
    </row>
    <row r="48" spans="1:19" s="161" customFormat="1" ht="25.5">
      <c r="A48" s="196"/>
      <c r="B48" s="197" t="s">
        <v>124</v>
      </c>
      <c r="C48" s="193"/>
      <c r="D48" s="195">
        <f t="shared" si="3"/>
        <v>0</v>
      </c>
      <c r="E48" s="195">
        <f t="shared" si="4"/>
        <v>0</v>
      </c>
      <c r="F48" s="198"/>
      <c r="G48" s="198"/>
      <c r="H48" s="207"/>
      <c r="I48" s="200">
        <v>0</v>
      </c>
      <c r="J48" s="110">
        <v>0</v>
      </c>
      <c r="K48" s="110"/>
      <c r="L48" s="110"/>
      <c r="M48" s="200"/>
      <c r="N48" s="200"/>
      <c r="O48" s="110"/>
      <c r="P48" s="198"/>
      <c r="Q48" s="198"/>
      <c r="R48" s="199"/>
      <c r="S48" s="201">
        <f t="shared" si="2"/>
        <v>0</v>
      </c>
    </row>
    <row r="49" spans="1:19" s="161" customFormat="1" ht="76.5">
      <c r="A49" s="203" t="s">
        <v>138</v>
      </c>
      <c r="B49" s="154" t="s">
        <v>99</v>
      </c>
      <c r="C49" s="193"/>
      <c r="D49" s="195">
        <f t="shared" si="3"/>
        <v>0</v>
      </c>
      <c r="E49" s="195">
        <f t="shared" si="4"/>
        <v>0</v>
      </c>
      <c r="F49" s="191"/>
      <c r="G49" s="191"/>
      <c r="H49" s="191"/>
      <c r="I49" s="190">
        <f>I50+I51</f>
        <v>0</v>
      </c>
      <c r="J49" s="190">
        <f>J50+J51</f>
        <v>0</v>
      </c>
      <c r="K49" s="190"/>
      <c r="L49" s="190"/>
      <c r="M49" s="190"/>
      <c r="N49" s="190">
        <f>N50+N51</f>
        <v>0</v>
      </c>
      <c r="O49" s="190">
        <f>O50+O51</f>
        <v>0</v>
      </c>
      <c r="P49" s="191"/>
      <c r="Q49" s="191"/>
      <c r="R49" s="191"/>
      <c r="S49" s="191">
        <f t="shared" si="2"/>
        <v>0</v>
      </c>
    </row>
    <row r="50" spans="1:19" s="161" customFormat="1" ht="25.5">
      <c r="A50" s="196"/>
      <c r="B50" s="197" t="s">
        <v>131</v>
      </c>
      <c r="C50" s="193"/>
      <c r="D50" s="195">
        <f t="shared" si="3"/>
        <v>0</v>
      </c>
      <c r="E50" s="195">
        <f t="shared" si="4"/>
        <v>0</v>
      </c>
      <c r="F50" s="198"/>
      <c r="G50" s="198"/>
      <c r="H50" s="207"/>
      <c r="I50" s="200"/>
      <c r="J50" s="110"/>
      <c r="K50" s="110"/>
      <c r="L50" s="110"/>
      <c r="M50" s="200"/>
      <c r="N50" s="200"/>
      <c r="O50" s="110"/>
      <c r="P50" s="198"/>
      <c r="Q50" s="198"/>
      <c r="R50" s="199"/>
      <c r="S50" s="201">
        <f t="shared" si="2"/>
        <v>0</v>
      </c>
    </row>
    <row r="51" spans="1:19" s="161" customFormat="1" ht="38.25">
      <c r="A51" s="196"/>
      <c r="B51" s="197" t="s">
        <v>139</v>
      </c>
      <c r="C51" s="193"/>
      <c r="D51" s="195">
        <f t="shared" si="3"/>
        <v>0</v>
      </c>
      <c r="E51" s="195">
        <f t="shared" si="4"/>
        <v>0</v>
      </c>
      <c r="F51" s="198"/>
      <c r="G51" s="198"/>
      <c r="H51" s="207"/>
      <c r="I51" s="200">
        <v>0</v>
      </c>
      <c r="J51" s="110">
        <v>0</v>
      </c>
      <c r="K51" s="110"/>
      <c r="L51" s="110"/>
      <c r="M51" s="200"/>
      <c r="N51" s="200"/>
      <c r="O51" s="110"/>
      <c r="P51" s="198"/>
      <c r="Q51" s="198"/>
      <c r="R51" s="199"/>
      <c r="S51" s="201">
        <f t="shared" si="2"/>
        <v>0</v>
      </c>
    </row>
    <row r="52" spans="1:19" s="161" customFormat="1" ht="76.5">
      <c r="A52" s="203" t="s">
        <v>140</v>
      </c>
      <c r="B52" s="192" t="s">
        <v>206</v>
      </c>
      <c r="C52" s="193"/>
      <c r="D52" s="195">
        <f t="shared" si="3"/>
        <v>0</v>
      </c>
      <c r="E52" s="195">
        <f t="shared" si="4"/>
        <v>0</v>
      </c>
      <c r="F52" s="191"/>
      <c r="G52" s="191"/>
      <c r="H52" s="191"/>
      <c r="I52" s="190">
        <f>I53</f>
        <v>0</v>
      </c>
      <c r="J52" s="190">
        <f>J53</f>
        <v>0</v>
      </c>
      <c r="K52" s="190"/>
      <c r="L52" s="190"/>
      <c r="M52" s="190"/>
      <c r="N52" s="190">
        <f>N53</f>
        <v>0</v>
      </c>
      <c r="O52" s="190">
        <f>O53</f>
        <v>0</v>
      </c>
      <c r="P52" s="191"/>
      <c r="Q52" s="191"/>
      <c r="R52" s="191"/>
      <c r="S52" s="191">
        <f>N52+I52+D52</f>
        <v>0</v>
      </c>
    </row>
    <row r="53" spans="1:19" s="161" customFormat="1" ht="25.5">
      <c r="A53" s="196"/>
      <c r="B53" s="197" t="s">
        <v>124</v>
      </c>
      <c r="C53" s="193"/>
      <c r="D53" s="195">
        <f t="shared" si="3"/>
        <v>0</v>
      </c>
      <c r="E53" s="195">
        <f t="shared" si="4"/>
        <v>0</v>
      </c>
      <c r="F53" s="198"/>
      <c r="G53" s="198"/>
      <c r="H53" s="207"/>
      <c r="I53" s="200">
        <v>0</v>
      </c>
      <c r="J53" s="110">
        <v>0</v>
      </c>
      <c r="K53" s="110"/>
      <c r="L53" s="110"/>
      <c r="M53" s="200"/>
      <c r="N53" s="200"/>
      <c r="O53" s="110"/>
      <c r="P53" s="198"/>
      <c r="Q53" s="198"/>
      <c r="R53" s="199"/>
      <c r="S53" s="201">
        <f>N53+I53+D53</f>
        <v>0</v>
      </c>
    </row>
    <row r="54" spans="1:19" s="161" customFormat="1" ht="76.5">
      <c r="A54" s="203" t="s">
        <v>141</v>
      </c>
      <c r="B54" s="192" t="s">
        <v>212</v>
      </c>
      <c r="C54" s="193"/>
      <c r="D54" s="195">
        <f t="shared" si="3"/>
        <v>0</v>
      </c>
      <c r="E54" s="195">
        <f t="shared" si="4"/>
        <v>0</v>
      </c>
      <c r="F54" s="206"/>
      <c r="G54" s="206"/>
      <c r="H54" s="206"/>
      <c r="I54" s="205">
        <f>I55+I56</f>
        <v>0</v>
      </c>
      <c r="J54" s="205">
        <f>J55+J56</f>
        <v>0</v>
      </c>
      <c r="K54" s="205"/>
      <c r="L54" s="205"/>
      <c r="M54" s="205"/>
      <c r="N54" s="205">
        <f>N55</f>
        <v>0</v>
      </c>
      <c r="O54" s="205">
        <f>O55</f>
        <v>0</v>
      </c>
      <c r="P54" s="206"/>
      <c r="Q54" s="206"/>
      <c r="R54" s="206"/>
      <c r="S54" s="191">
        <f t="shared" si="2"/>
        <v>0</v>
      </c>
    </row>
    <row r="55" spans="1:19" s="161" customFormat="1" ht="63.75">
      <c r="A55" s="196"/>
      <c r="B55" s="197" t="s">
        <v>142</v>
      </c>
      <c r="C55" s="193"/>
      <c r="D55" s="195">
        <f t="shared" si="3"/>
        <v>0</v>
      </c>
      <c r="E55" s="195">
        <f t="shared" si="4"/>
        <v>0</v>
      </c>
      <c r="F55" s="198"/>
      <c r="G55" s="198"/>
      <c r="H55" s="207"/>
      <c r="I55" s="111">
        <v>0</v>
      </c>
      <c r="J55" s="110">
        <v>0</v>
      </c>
      <c r="K55" s="110"/>
      <c r="L55" s="110"/>
      <c r="M55" s="200"/>
      <c r="N55" s="200"/>
      <c r="O55" s="110"/>
      <c r="P55" s="198"/>
      <c r="Q55" s="198"/>
      <c r="R55" s="199"/>
      <c r="S55" s="201">
        <f t="shared" si="2"/>
        <v>0</v>
      </c>
    </row>
    <row r="56" spans="1:19" s="161" customFormat="1" ht="38.25">
      <c r="A56" s="196"/>
      <c r="B56" s="197" t="s">
        <v>119</v>
      </c>
      <c r="C56" s="193"/>
      <c r="D56" s="195">
        <f t="shared" si="3"/>
        <v>0</v>
      </c>
      <c r="E56" s="195">
        <f t="shared" si="4"/>
        <v>0</v>
      </c>
      <c r="F56" s="198"/>
      <c r="G56" s="198"/>
      <c r="H56" s="207"/>
      <c r="I56" s="111">
        <v>0</v>
      </c>
      <c r="J56" s="110">
        <v>0</v>
      </c>
      <c r="K56" s="110"/>
      <c r="L56" s="110"/>
      <c r="M56" s="200"/>
      <c r="N56" s="200"/>
      <c r="O56" s="110"/>
      <c r="P56" s="198"/>
      <c r="Q56" s="198"/>
      <c r="R56" s="199"/>
      <c r="S56" s="201"/>
    </row>
    <row r="57" spans="1:19" s="160" customFormat="1" ht="76.5">
      <c r="A57" s="203" t="s">
        <v>143</v>
      </c>
      <c r="B57" s="192" t="s">
        <v>213</v>
      </c>
      <c r="C57" s="208"/>
      <c r="D57" s="195">
        <f t="shared" si="3"/>
        <v>0</v>
      </c>
      <c r="E57" s="195">
        <f t="shared" si="4"/>
        <v>0</v>
      </c>
      <c r="F57" s="194"/>
      <c r="G57" s="194"/>
      <c r="H57" s="206"/>
      <c r="I57" s="190">
        <f>I58</f>
        <v>0</v>
      </c>
      <c r="J57" s="190">
        <f>J58</f>
        <v>0</v>
      </c>
      <c r="K57" s="195"/>
      <c r="L57" s="195"/>
      <c r="M57" s="205"/>
      <c r="N57" s="205"/>
      <c r="O57" s="195"/>
      <c r="P57" s="194"/>
      <c r="Q57" s="194"/>
      <c r="R57" s="204"/>
      <c r="S57" s="191"/>
    </row>
    <row r="58" spans="1:19" s="161" customFormat="1" ht="38.25">
      <c r="A58" s="196"/>
      <c r="B58" s="197" t="s">
        <v>119</v>
      </c>
      <c r="C58" s="193"/>
      <c r="D58" s="195">
        <f t="shared" si="3"/>
        <v>0</v>
      </c>
      <c r="E58" s="195">
        <f t="shared" si="4"/>
        <v>0</v>
      </c>
      <c r="F58" s="198"/>
      <c r="G58" s="198"/>
      <c r="H58" s="207"/>
      <c r="I58" s="111">
        <v>0</v>
      </c>
      <c r="J58" s="110">
        <v>0</v>
      </c>
      <c r="K58" s="110"/>
      <c r="L58" s="110"/>
      <c r="M58" s="200"/>
      <c r="N58" s="200"/>
      <c r="O58" s="110"/>
      <c r="P58" s="198"/>
      <c r="Q58" s="198"/>
      <c r="R58" s="199"/>
      <c r="S58" s="201"/>
    </row>
    <row r="59" spans="1:19" s="160" customFormat="1" ht="89.25">
      <c r="A59" s="203" t="s">
        <v>144</v>
      </c>
      <c r="B59" s="192" t="s">
        <v>214</v>
      </c>
      <c r="C59" s="208"/>
      <c r="D59" s="195">
        <f t="shared" si="3"/>
        <v>0</v>
      </c>
      <c r="E59" s="195">
        <f t="shared" si="4"/>
        <v>0</v>
      </c>
      <c r="F59" s="194"/>
      <c r="G59" s="194"/>
      <c r="H59" s="206"/>
      <c r="I59" s="190">
        <f>I60</f>
        <v>0</v>
      </c>
      <c r="J59" s="190">
        <f>J60</f>
        <v>0</v>
      </c>
      <c r="K59" s="195"/>
      <c r="L59" s="195"/>
      <c r="M59" s="205"/>
      <c r="N59" s="205"/>
      <c r="O59" s="195"/>
      <c r="P59" s="194"/>
      <c r="Q59" s="194"/>
      <c r="R59" s="204"/>
      <c r="S59" s="191"/>
    </row>
    <row r="60" spans="1:19" s="161" customFormat="1" ht="38.25">
      <c r="A60" s="196"/>
      <c r="B60" s="197" t="s">
        <v>119</v>
      </c>
      <c r="C60" s="193"/>
      <c r="D60" s="195">
        <f t="shared" si="3"/>
        <v>0</v>
      </c>
      <c r="E60" s="195">
        <f t="shared" si="4"/>
        <v>0</v>
      </c>
      <c r="F60" s="198"/>
      <c r="G60" s="198"/>
      <c r="H60" s="207"/>
      <c r="I60" s="111">
        <v>0</v>
      </c>
      <c r="J60" s="110">
        <v>0</v>
      </c>
      <c r="K60" s="110"/>
      <c r="L60" s="110"/>
      <c r="M60" s="200"/>
      <c r="N60" s="200"/>
      <c r="O60" s="110"/>
      <c r="P60" s="198"/>
      <c r="Q60" s="198"/>
      <c r="R60" s="199"/>
      <c r="S60" s="201"/>
    </row>
    <row r="61" spans="1:19" s="160" customFormat="1" ht="76.5">
      <c r="A61" s="203" t="s">
        <v>145</v>
      </c>
      <c r="B61" s="192" t="s">
        <v>215</v>
      </c>
      <c r="C61" s="208"/>
      <c r="D61" s="195">
        <f t="shared" si="3"/>
        <v>0</v>
      </c>
      <c r="E61" s="195">
        <f t="shared" si="4"/>
        <v>0</v>
      </c>
      <c r="F61" s="194"/>
      <c r="G61" s="194"/>
      <c r="H61" s="206"/>
      <c r="I61" s="190">
        <f>I62</f>
        <v>0</v>
      </c>
      <c r="J61" s="190">
        <f>J62</f>
        <v>0</v>
      </c>
      <c r="K61" s="195"/>
      <c r="L61" s="195"/>
      <c r="M61" s="205"/>
      <c r="N61" s="205"/>
      <c r="O61" s="195"/>
      <c r="P61" s="194"/>
      <c r="Q61" s="194"/>
      <c r="R61" s="204"/>
      <c r="S61" s="191"/>
    </row>
    <row r="62" spans="1:19" s="161" customFormat="1" ht="38.25">
      <c r="A62" s="196"/>
      <c r="B62" s="197" t="s">
        <v>119</v>
      </c>
      <c r="C62" s="193"/>
      <c r="D62" s="195">
        <f t="shared" si="3"/>
        <v>0</v>
      </c>
      <c r="E62" s="195">
        <f t="shared" si="4"/>
        <v>0</v>
      </c>
      <c r="F62" s="198"/>
      <c r="G62" s="198"/>
      <c r="H62" s="207"/>
      <c r="I62" s="111">
        <v>0</v>
      </c>
      <c r="J62" s="110">
        <v>0</v>
      </c>
      <c r="K62" s="110"/>
      <c r="L62" s="110"/>
      <c r="M62" s="200"/>
      <c r="N62" s="200"/>
      <c r="O62" s="110"/>
      <c r="P62" s="198"/>
      <c r="Q62" s="198"/>
      <c r="R62" s="199"/>
      <c r="S62" s="201"/>
    </row>
    <row r="63" spans="1:19" s="160" customFormat="1" ht="89.25">
      <c r="A63" s="203" t="s">
        <v>146</v>
      </c>
      <c r="B63" s="192" t="s">
        <v>201</v>
      </c>
      <c r="C63" s="208"/>
      <c r="D63" s="195">
        <f t="shared" si="3"/>
        <v>0</v>
      </c>
      <c r="E63" s="195">
        <f t="shared" si="4"/>
        <v>0</v>
      </c>
      <c r="F63" s="194"/>
      <c r="G63" s="194"/>
      <c r="H63" s="206"/>
      <c r="I63" s="190">
        <f>I64+I65+I66</f>
        <v>0</v>
      </c>
      <c r="J63" s="190">
        <f>J64+J65+J66</f>
        <v>0</v>
      </c>
      <c r="K63" s="195"/>
      <c r="L63" s="195"/>
      <c r="M63" s="205"/>
      <c r="N63" s="195">
        <f>N64+N65+N66</f>
        <v>0</v>
      </c>
      <c r="O63" s="195">
        <f>O64+O65+O66</f>
        <v>0</v>
      </c>
      <c r="P63" s="194"/>
      <c r="Q63" s="194"/>
      <c r="R63" s="204"/>
      <c r="S63" s="191"/>
    </row>
    <row r="64" spans="1:19" s="161" customFormat="1" ht="38.25">
      <c r="A64" s="209"/>
      <c r="B64" s="197" t="s">
        <v>119</v>
      </c>
      <c r="C64" s="193"/>
      <c r="D64" s="195">
        <f t="shared" si="3"/>
        <v>0</v>
      </c>
      <c r="E64" s="195">
        <f t="shared" si="4"/>
        <v>0</v>
      </c>
      <c r="F64" s="198"/>
      <c r="G64" s="198"/>
      <c r="H64" s="207"/>
      <c r="I64" s="111">
        <v>0</v>
      </c>
      <c r="J64" s="110">
        <v>0</v>
      </c>
      <c r="K64" s="110"/>
      <c r="L64" s="110"/>
      <c r="M64" s="200"/>
      <c r="N64" s="200"/>
      <c r="O64" s="110"/>
      <c r="P64" s="198"/>
      <c r="Q64" s="198"/>
      <c r="R64" s="199"/>
      <c r="S64" s="201"/>
    </row>
    <row r="65" spans="1:30" s="161" customFormat="1" ht="63.75">
      <c r="A65" s="209"/>
      <c r="B65" s="197" t="s">
        <v>147</v>
      </c>
      <c r="C65" s="210"/>
      <c r="D65" s="195">
        <f t="shared" si="3"/>
        <v>0</v>
      </c>
      <c r="E65" s="195">
        <f t="shared" si="4"/>
        <v>0</v>
      </c>
      <c r="F65" s="198"/>
      <c r="G65" s="198"/>
      <c r="H65" s="207"/>
      <c r="I65" s="111">
        <v>0</v>
      </c>
      <c r="J65" s="110">
        <v>0</v>
      </c>
      <c r="K65" s="110"/>
      <c r="L65" s="110"/>
      <c r="M65" s="200"/>
      <c r="N65" s="200"/>
      <c r="O65" s="110"/>
      <c r="P65" s="198"/>
      <c r="Q65" s="198"/>
      <c r="R65" s="199"/>
      <c r="S65" s="201"/>
    </row>
    <row r="66" spans="1:30" s="161" customFormat="1" ht="51">
      <c r="A66" s="209"/>
      <c r="B66" s="197" t="s">
        <v>148</v>
      </c>
      <c r="C66" s="193"/>
      <c r="D66" s="195">
        <f t="shared" si="3"/>
        <v>0</v>
      </c>
      <c r="E66" s="195">
        <f t="shared" si="4"/>
        <v>0</v>
      </c>
      <c r="F66" s="198"/>
      <c r="G66" s="198"/>
      <c r="H66" s="207"/>
      <c r="I66" s="111">
        <v>0</v>
      </c>
      <c r="J66" s="110">
        <v>0</v>
      </c>
      <c r="K66" s="110"/>
      <c r="L66" s="110"/>
      <c r="M66" s="200"/>
      <c r="N66" s="200"/>
      <c r="O66" s="110"/>
      <c r="P66" s="198"/>
      <c r="Q66" s="198"/>
      <c r="R66" s="199"/>
      <c r="S66" s="201"/>
    </row>
    <row r="69" spans="1:30" s="121" customFormat="1" ht="12" customHeight="1">
      <c r="A69" s="120"/>
      <c r="B69" s="116" t="s">
        <v>42</v>
      </c>
      <c r="C69" s="122"/>
      <c r="D69" s="164"/>
      <c r="E69" s="165"/>
      <c r="F69" s="125"/>
      <c r="G69" s="125"/>
      <c r="H69" s="125"/>
      <c r="I69" s="123"/>
      <c r="J69" s="125"/>
      <c r="K69" s="125"/>
      <c r="L69" s="125" t="s">
        <v>218</v>
      </c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3"/>
      <c r="Y69" s="125"/>
      <c r="Z69" s="125"/>
      <c r="AA69" s="125"/>
      <c r="AB69" s="125"/>
      <c r="AC69" s="116"/>
      <c r="AD69" s="125"/>
    </row>
    <row r="70" spans="1:30">
      <c r="D70" s="88"/>
      <c r="I70" s="91"/>
      <c r="S70" s="90"/>
      <c r="T70" s="90"/>
      <c r="U70" s="90"/>
      <c r="V70" s="90"/>
      <c r="W70" s="90"/>
      <c r="X70" s="91"/>
      <c r="Y70" s="90"/>
      <c r="Z70" s="90"/>
      <c r="AA70" s="90"/>
      <c r="AB70" s="90"/>
      <c r="AC70" s="44"/>
      <c r="AD70" s="90"/>
    </row>
    <row r="71" spans="1:30" s="121" customFormat="1" ht="15.75">
      <c r="A71" s="120"/>
      <c r="B71" s="121" t="s">
        <v>149</v>
      </c>
      <c r="C71" s="122"/>
      <c r="D71" s="165"/>
      <c r="E71" s="16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16"/>
    </row>
  </sheetData>
  <mergeCells count="23">
    <mergeCell ref="D4:H4"/>
    <mergeCell ref="I4:M4"/>
    <mergeCell ref="N4:R4"/>
    <mergeCell ref="M6:M7"/>
    <mergeCell ref="A8:S8"/>
    <mergeCell ref="S4:S7"/>
    <mergeCell ref="D5:H5"/>
    <mergeCell ref="I5:M5"/>
    <mergeCell ref="B9:S9"/>
    <mergeCell ref="N6:N7"/>
    <mergeCell ref="O6:Q6"/>
    <mergeCell ref="R6:R7"/>
    <mergeCell ref="C4:C7"/>
    <mergeCell ref="A4:A7"/>
    <mergeCell ref="B4:B7"/>
    <mergeCell ref="B10:S10"/>
    <mergeCell ref="P1:S1"/>
    <mergeCell ref="N5:R5"/>
    <mergeCell ref="D6:D7"/>
    <mergeCell ref="E6:G6"/>
    <mergeCell ref="H6:H7"/>
    <mergeCell ref="I6:I7"/>
    <mergeCell ref="J6:L6"/>
  </mergeCells>
  <phoneticPr fontId="22" type="noConversion"/>
  <pageMargins left="0.56999999999999995" right="0.19" top="0.39" bottom="0.28999999999999998" header="0.31496062992125984" footer="0.16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E20"/>
  <sheetViews>
    <sheetView workbookViewId="0">
      <selection activeCell="P2" sqref="P2:T3"/>
    </sheetView>
  </sheetViews>
  <sheetFormatPr defaultRowHeight="12.75"/>
  <cols>
    <col min="1" max="1" width="6.140625" style="92" customWidth="1"/>
    <col min="2" max="2" width="19.85546875" style="92" customWidth="1"/>
    <col min="3" max="3" width="13.5703125" style="92" customWidth="1"/>
    <col min="4" max="4" width="8.5703125" style="113" customWidth="1"/>
    <col min="5" max="5" width="8.42578125" style="113" customWidth="1"/>
    <col min="6" max="6" width="5.85546875" style="92" customWidth="1"/>
    <col min="7" max="7" width="5.28515625" style="92" customWidth="1"/>
    <col min="8" max="8" width="5.42578125" style="92" customWidth="1"/>
    <col min="9" max="10" width="7.140625" style="92" customWidth="1"/>
    <col min="11" max="11" width="5.140625" style="92" customWidth="1"/>
    <col min="12" max="12" width="5.42578125" style="92" customWidth="1"/>
    <col min="13" max="13" width="5.85546875" style="92" customWidth="1"/>
    <col min="14" max="14" width="7.5703125" style="92" customWidth="1"/>
    <col min="15" max="15" width="9.140625" style="92"/>
    <col min="16" max="16" width="6.28515625" style="92" customWidth="1"/>
    <col min="17" max="17" width="5.5703125" style="92" customWidth="1"/>
    <col min="18" max="18" width="4.85546875" style="92" customWidth="1"/>
    <col min="19" max="19" width="8" style="44" customWidth="1"/>
    <col min="20" max="20" width="11.5703125" style="92" hidden="1" customWidth="1"/>
    <col min="21" max="21" width="9.140625" style="239"/>
    <col min="22" max="16384" width="9.140625" style="92"/>
  </cols>
  <sheetData>
    <row r="1" spans="1:25">
      <c r="B1" s="86"/>
      <c r="D1" s="89"/>
      <c r="E1" s="88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238"/>
      <c r="U1" s="91"/>
      <c r="V1" s="90"/>
      <c r="W1" s="90"/>
      <c r="X1" s="90"/>
      <c r="Y1" s="90"/>
    </row>
    <row r="2" spans="1:25">
      <c r="B2" s="315"/>
      <c r="C2" s="315"/>
      <c r="D2" s="127"/>
      <c r="E2" s="127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329" t="s">
        <v>225</v>
      </c>
      <c r="Q2" s="329"/>
      <c r="R2" s="329"/>
      <c r="S2" s="329"/>
      <c r="T2" s="329"/>
      <c r="U2" s="128"/>
      <c r="V2" s="128"/>
      <c r="W2" s="128"/>
      <c r="X2" s="128"/>
      <c r="Y2" s="128"/>
    </row>
    <row r="3" spans="1:25" ht="61.5" customHeight="1">
      <c r="B3" s="126"/>
      <c r="C3" s="330" t="s">
        <v>175</v>
      </c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128"/>
      <c r="P3" s="329"/>
      <c r="Q3" s="329"/>
      <c r="R3" s="329"/>
      <c r="S3" s="329"/>
      <c r="T3" s="329"/>
      <c r="U3" s="128"/>
      <c r="V3" s="128"/>
      <c r="W3" s="128"/>
      <c r="X3" s="128"/>
      <c r="Y3" s="128"/>
    </row>
    <row r="4" spans="1:25" ht="13.5">
      <c r="B4" s="130"/>
      <c r="C4" s="130"/>
      <c r="D4" s="89"/>
      <c r="E4" s="88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1"/>
      <c r="V4" s="90"/>
      <c r="W4" s="90"/>
      <c r="X4" s="90"/>
      <c r="Y4" s="90"/>
    </row>
    <row r="5" spans="1:25" ht="17.25" customHeight="1">
      <c r="A5" s="297" t="s">
        <v>45</v>
      </c>
      <c r="B5" s="326" t="s">
        <v>46</v>
      </c>
      <c r="C5" s="306" t="s">
        <v>3</v>
      </c>
      <c r="D5" s="297" t="s">
        <v>4</v>
      </c>
      <c r="E5" s="297"/>
      <c r="F5" s="297"/>
      <c r="G5" s="297"/>
      <c r="H5" s="297"/>
      <c r="I5" s="297" t="s">
        <v>4</v>
      </c>
      <c r="J5" s="297"/>
      <c r="K5" s="297"/>
      <c r="L5" s="297"/>
      <c r="M5" s="297"/>
      <c r="N5" s="297" t="s">
        <v>4</v>
      </c>
      <c r="O5" s="297"/>
      <c r="P5" s="297"/>
      <c r="Q5" s="297"/>
      <c r="R5" s="297"/>
      <c r="S5" s="301" t="s">
        <v>5</v>
      </c>
      <c r="T5" s="326"/>
    </row>
    <row r="6" spans="1:25" ht="16.5" customHeight="1">
      <c r="A6" s="297"/>
      <c r="B6" s="327"/>
      <c r="C6" s="307"/>
      <c r="D6" s="297" t="s">
        <v>7</v>
      </c>
      <c r="E6" s="297"/>
      <c r="F6" s="297"/>
      <c r="G6" s="297"/>
      <c r="H6" s="297"/>
      <c r="I6" s="297" t="s">
        <v>8</v>
      </c>
      <c r="J6" s="297"/>
      <c r="K6" s="297"/>
      <c r="L6" s="297"/>
      <c r="M6" s="297"/>
      <c r="N6" s="297" t="s">
        <v>9</v>
      </c>
      <c r="O6" s="297"/>
      <c r="P6" s="297"/>
      <c r="Q6" s="297"/>
      <c r="R6" s="297"/>
      <c r="S6" s="301"/>
      <c r="T6" s="327"/>
    </row>
    <row r="7" spans="1:25" ht="16.5" customHeight="1">
      <c r="A7" s="297"/>
      <c r="B7" s="327"/>
      <c r="C7" s="307"/>
      <c r="D7" s="320" t="s">
        <v>11</v>
      </c>
      <c r="E7" s="297" t="s">
        <v>12</v>
      </c>
      <c r="F7" s="297"/>
      <c r="G7" s="297"/>
      <c r="H7" s="296" t="s">
        <v>13</v>
      </c>
      <c r="I7" s="297" t="s">
        <v>11</v>
      </c>
      <c r="J7" s="297" t="s">
        <v>12</v>
      </c>
      <c r="K7" s="297"/>
      <c r="L7" s="297"/>
      <c r="M7" s="297" t="s">
        <v>13</v>
      </c>
      <c r="N7" s="297" t="s">
        <v>11</v>
      </c>
      <c r="O7" s="297" t="s">
        <v>12</v>
      </c>
      <c r="P7" s="297"/>
      <c r="Q7" s="297"/>
      <c r="R7" s="297" t="s">
        <v>13</v>
      </c>
      <c r="S7" s="301"/>
      <c r="T7" s="327"/>
    </row>
    <row r="8" spans="1:25" ht="38.25">
      <c r="A8" s="297"/>
      <c r="B8" s="328"/>
      <c r="C8" s="308"/>
      <c r="D8" s="320"/>
      <c r="E8" s="131" t="s">
        <v>14</v>
      </c>
      <c r="F8" s="96" t="s">
        <v>15</v>
      </c>
      <c r="G8" s="96" t="s">
        <v>16</v>
      </c>
      <c r="H8" s="296"/>
      <c r="I8" s="297"/>
      <c r="J8" s="96" t="s">
        <v>14</v>
      </c>
      <c r="K8" s="96" t="s">
        <v>15</v>
      </c>
      <c r="L8" s="96" t="s">
        <v>16</v>
      </c>
      <c r="M8" s="297"/>
      <c r="N8" s="297"/>
      <c r="O8" s="96" t="s">
        <v>14</v>
      </c>
      <c r="P8" s="96" t="s">
        <v>15</v>
      </c>
      <c r="Q8" s="96" t="s">
        <v>16</v>
      </c>
      <c r="R8" s="297"/>
      <c r="S8" s="301"/>
      <c r="T8" s="328"/>
    </row>
    <row r="9" spans="1:25" s="94" customFormat="1" ht="40.5" customHeight="1">
      <c r="A9" s="240"/>
      <c r="B9" s="321" t="s">
        <v>17</v>
      </c>
      <c r="C9" s="322"/>
      <c r="D9" s="322"/>
      <c r="E9" s="322"/>
      <c r="F9" s="322"/>
      <c r="G9" s="322"/>
      <c r="H9" s="323"/>
      <c r="I9" s="325"/>
      <c r="J9" s="325"/>
      <c r="K9" s="325"/>
      <c r="L9" s="325"/>
      <c r="M9" s="325"/>
      <c r="N9" s="325"/>
      <c r="O9" s="325"/>
      <c r="P9" s="325"/>
      <c r="Q9" s="325"/>
      <c r="R9" s="325"/>
      <c r="S9" s="241"/>
      <c r="T9" s="166"/>
      <c r="U9" s="242"/>
      <c r="V9" s="242"/>
      <c r="W9" s="242"/>
      <c r="X9" s="242"/>
      <c r="Y9" s="242"/>
    </row>
    <row r="10" spans="1:25" s="213" customFormat="1" ht="26.25" customHeight="1">
      <c r="A10" s="212"/>
      <c r="B10" s="321" t="s">
        <v>29</v>
      </c>
      <c r="C10" s="322"/>
      <c r="D10" s="322"/>
      <c r="E10" s="322"/>
      <c r="F10" s="322"/>
      <c r="G10" s="322"/>
      <c r="H10" s="323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243"/>
      <c r="T10" s="212"/>
      <c r="U10" s="242"/>
      <c r="V10" s="242"/>
      <c r="W10" s="242"/>
      <c r="X10" s="242"/>
      <c r="Y10" s="242"/>
    </row>
    <row r="11" spans="1:25" s="44" customFormat="1" ht="63.75">
      <c r="A11" s="38">
        <v>6</v>
      </c>
      <c r="B11" s="214" t="s">
        <v>175</v>
      </c>
      <c r="C11" s="214" t="s">
        <v>176</v>
      </c>
      <c r="D11" s="244">
        <f>SUM(E11:H11)</f>
        <v>10715</v>
      </c>
      <c r="E11" s="244">
        <f>SUM(E12:E13)</f>
        <v>10715</v>
      </c>
      <c r="F11" s="245"/>
      <c r="G11" s="245"/>
      <c r="H11" s="245"/>
      <c r="I11" s="245">
        <f>SUM(J11:M11)</f>
        <v>400</v>
      </c>
      <c r="J11" s="245">
        <v>400</v>
      </c>
      <c r="K11" s="245"/>
      <c r="L11" s="245"/>
      <c r="M11" s="245"/>
      <c r="N11" s="245">
        <v>400</v>
      </c>
      <c r="O11" s="245">
        <v>400</v>
      </c>
      <c r="P11" s="245"/>
      <c r="Q11" s="245"/>
      <c r="R11" s="245"/>
      <c r="S11" s="142">
        <f>S12+S13</f>
        <v>11515</v>
      </c>
      <c r="T11" s="246"/>
    </row>
    <row r="12" spans="1:25" ht="51">
      <c r="A12" s="97" t="s">
        <v>177</v>
      </c>
      <c r="B12" s="134" t="s">
        <v>207</v>
      </c>
      <c r="C12" s="187"/>
      <c r="D12" s="247">
        <v>7022</v>
      </c>
      <c r="E12" s="247">
        <v>7022</v>
      </c>
      <c r="F12" s="248"/>
      <c r="G12" s="248"/>
      <c r="H12" s="248"/>
      <c r="I12" s="248">
        <v>118</v>
      </c>
      <c r="J12" s="248">
        <v>118</v>
      </c>
      <c r="K12" s="248"/>
      <c r="L12" s="248"/>
      <c r="M12" s="248"/>
      <c r="N12" s="248">
        <v>120</v>
      </c>
      <c r="O12" s="248">
        <v>120</v>
      </c>
      <c r="P12" s="248"/>
      <c r="Q12" s="248"/>
      <c r="R12" s="248"/>
      <c r="S12" s="157">
        <f>D12+I12+N12</f>
        <v>7260</v>
      </c>
      <c r="T12" s="249"/>
    </row>
    <row r="13" spans="1:25" ht="76.5">
      <c r="A13" s="97" t="s">
        <v>178</v>
      </c>
      <c r="B13" s="134" t="s">
        <v>208</v>
      </c>
      <c r="C13" s="187"/>
      <c r="D13" s="247">
        <v>3693</v>
      </c>
      <c r="E13" s="247">
        <v>3693</v>
      </c>
      <c r="F13" s="248"/>
      <c r="G13" s="248"/>
      <c r="H13" s="248"/>
      <c r="I13" s="248">
        <v>282</v>
      </c>
      <c r="J13" s="248">
        <v>282</v>
      </c>
      <c r="K13" s="248"/>
      <c r="L13" s="248"/>
      <c r="M13" s="248"/>
      <c r="N13" s="248">
        <v>280</v>
      </c>
      <c r="O13" s="248">
        <v>280</v>
      </c>
      <c r="P13" s="248"/>
      <c r="Q13" s="248"/>
      <c r="R13" s="248"/>
      <c r="S13" s="157">
        <f>D13+I13+N13</f>
        <v>4255</v>
      </c>
      <c r="T13" s="249"/>
    </row>
    <row r="15" spans="1:25">
      <c r="S15" s="92"/>
    </row>
    <row r="16" spans="1:25" s="116" customFormat="1" ht="15.75">
      <c r="B16" s="116" t="s">
        <v>42</v>
      </c>
      <c r="D16" s="163"/>
      <c r="E16" s="163"/>
      <c r="P16" s="116" t="s">
        <v>218</v>
      </c>
    </row>
    <row r="17" spans="2:31">
      <c r="B17" s="86"/>
      <c r="D17" s="250"/>
      <c r="E17" s="88"/>
      <c r="F17" s="90"/>
      <c r="G17" s="90"/>
      <c r="H17" s="90"/>
      <c r="I17" s="90"/>
      <c r="J17" s="91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1"/>
      <c r="Z17" s="90"/>
      <c r="AA17" s="90"/>
      <c r="AB17" s="90"/>
      <c r="AC17" s="90"/>
      <c r="AD17" s="44"/>
      <c r="AE17" s="90"/>
    </row>
    <row r="18" spans="2:31">
      <c r="B18" s="86"/>
      <c r="D18" s="250"/>
      <c r="E18" s="88"/>
      <c r="F18" s="90"/>
      <c r="G18" s="90"/>
      <c r="H18" s="90"/>
      <c r="I18" s="90"/>
      <c r="J18" s="91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1"/>
      <c r="Z18" s="90"/>
      <c r="AA18" s="90"/>
      <c r="AB18" s="90"/>
      <c r="AC18" s="90"/>
      <c r="AD18" s="44"/>
      <c r="AE18" s="90"/>
    </row>
    <row r="19" spans="2:31" s="121" customFormat="1" ht="15.75">
      <c r="B19" s="121" t="s">
        <v>149</v>
      </c>
      <c r="D19" s="251"/>
      <c r="E19" s="164"/>
      <c r="F19" s="125"/>
      <c r="G19" s="125"/>
      <c r="H19" s="125"/>
      <c r="I19" s="125"/>
      <c r="J19" s="123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3"/>
      <c r="Z19" s="125"/>
      <c r="AA19" s="125"/>
      <c r="AB19" s="125"/>
      <c r="AC19" s="125"/>
      <c r="AD19" s="116"/>
      <c r="AE19" s="125"/>
    </row>
    <row r="20" spans="2:31">
      <c r="B20" s="86"/>
      <c r="D20" s="89"/>
      <c r="E20" s="89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44"/>
      <c r="U20" s="90"/>
    </row>
  </sheetData>
  <mergeCells count="29">
    <mergeCell ref="N5:R5"/>
    <mergeCell ref="S5:S8"/>
    <mergeCell ref="R7:R8"/>
    <mergeCell ref="H7:H8"/>
    <mergeCell ref="B2:C2"/>
    <mergeCell ref="P2:T3"/>
    <mergeCell ref="C3:N3"/>
    <mergeCell ref="A5:A8"/>
    <mergeCell ref="B5:B8"/>
    <mergeCell ref="C5:C8"/>
    <mergeCell ref="D5:H5"/>
    <mergeCell ref="I5:M5"/>
    <mergeCell ref="N10:R10"/>
    <mergeCell ref="N9:R9"/>
    <mergeCell ref="T5:T8"/>
    <mergeCell ref="D6:H6"/>
    <mergeCell ref="I6:M6"/>
    <mergeCell ref="N6:R6"/>
    <mergeCell ref="D7:D8"/>
    <mergeCell ref="E7:G7"/>
    <mergeCell ref="N7:N8"/>
    <mergeCell ref="O7:Q7"/>
    <mergeCell ref="I7:I8"/>
    <mergeCell ref="J7:L7"/>
    <mergeCell ref="M7:M8"/>
    <mergeCell ref="B10:H10"/>
    <mergeCell ref="I10:M10"/>
    <mergeCell ref="B9:H9"/>
    <mergeCell ref="I9:M9"/>
  </mergeCells>
  <phoneticPr fontId="22" type="noConversion"/>
  <pageMargins left="0.2" right="0.27" top="0.41" bottom="0.4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D34"/>
  <sheetViews>
    <sheetView workbookViewId="0">
      <selection activeCell="X12" sqref="X12"/>
    </sheetView>
  </sheetViews>
  <sheetFormatPr defaultRowHeight="12.75"/>
  <cols>
    <col min="1" max="1" width="5.42578125" style="92" customWidth="1"/>
    <col min="2" max="2" width="19.85546875" style="92" customWidth="1"/>
    <col min="3" max="3" width="9.140625" style="92"/>
    <col min="4" max="4" width="8.140625" style="92" customWidth="1"/>
    <col min="5" max="5" width="8.28515625" style="92" bestFit="1" customWidth="1"/>
    <col min="6" max="6" width="7.5703125" style="92" customWidth="1"/>
    <col min="7" max="7" width="6.28515625" style="92" customWidth="1"/>
    <col min="8" max="8" width="5.42578125" style="92" customWidth="1"/>
    <col min="9" max="9" width="7.7109375" style="113" customWidth="1"/>
    <col min="10" max="10" width="8.28515625" style="113" bestFit="1" customWidth="1"/>
    <col min="11" max="11" width="7.42578125" style="113" customWidth="1"/>
    <col min="12" max="12" width="6.28515625" style="113" customWidth="1"/>
    <col min="13" max="13" width="4.42578125" style="113" customWidth="1"/>
    <col min="14" max="14" width="8.140625" style="113" bestFit="1" customWidth="1"/>
    <col min="15" max="15" width="9" style="113" bestFit="1" customWidth="1"/>
    <col min="16" max="16" width="5.85546875" style="92" customWidth="1"/>
    <col min="17" max="17" width="6.42578125" style="92" customWidth="1"/>
    <col min="18" max="18" width="4.7109375" style="92" customWidth="1"/>
    <col min="19" max="19" width="8" style="44" customWidth="1"/>
    <col min="20" max="16384" width="9.140625" style="92"/>
  </cols>
  <sheetData>
    <row r="1" spans="1:27" ht="13.5" customHeight="1">
      <c r="B1" s="315"/>
      <c r="C1" s="315"/>
      <c r="D1" s="90"/>
      <c r="E1" s="91"/>
      <c r="F1" s="90"/>
      <c r="G1" s="90"/>
      <c r="H1" s="90"/>
      <c r="I1" s="89"/>
      <c r="J1" s="89"/>
      <c r="K1" s="89"/>
      <c r="L1" s="89"/>
      <c r="M1" s="89"/>
      <c r="N1" s="89"/>
      <c r="O1" s="89"/>
      <c r="P1" s="90"/>
      <c r="Q1" s="78"/>
      <c r="R1" s="90"/>
      <c r="S1" s="90"/>
      <c r="T1" s="90"/>
      <c r="U1" s="90"/>
      <c r="V1" s="90"/>
    </row>
    <row r="2" spans="1:27" ht="29.25" customHeight="1">
      <c r="C2" s="118"/>
      <c r="D2" s="88"/>
      <c r="E2" s="89"/>
      <c r="F2" s="90"/>
      <c r="G2" s="90"/>
      <c r="H2" s="90"/>
      <c r="I2" s="91"/>
      <c r="J2" s="90"/>
      <c r="K2" s="90"/>
      <c r="L2" s="90"/>
      <c r="M2" s="90"/>
      <c r="N2" s="91"/>
      <c r="O2" s="311" t="s">
        <v>226</v>
      </c>
      <c r="P2" s="311"/>
      <c r="Q2" s="311"/>
      <c r="R2" s="311"/>
      <c r="S2" s="311"/>
    </row>
    <row r="3" spans="1:27" ht="46.5" customHeight="1">
      <c r="A3" s="86"/>
      <c r="B3" s="44"/>
      <c r="C3" s="87"/>
      <c r="D3" s="88"/>
      <c r="E3" s="89"/>
      <c r="F3" s="90"/>
      <c r="G3" s="90"/>
      <c r="H3" s="90"/>
      <c r="I3" s="91"/>
      <c r="J3" s="90"/>
      <c r="K3" s="90"/>
      <c r="L3" s="90"/>
      <c r="M3" s="90"/>
      <c r="N3" s="91"/>
      <c r="O3" s="311"/>
      <c r="P3" s="311"/>
      <c r="Q3" s="311"/>
      <c r="R3" s="311"/>
      <c r="S3" s="311"/>
    </row>
    <row r="4" spans="1:27" ht="29.25" customHeight="1">
      <c r="A4" s="333" t="s">
        <v>179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90"/>
      <c r="U4" s="90"/>
      <c r="V4" s="90"/>
    </row>
    <row r="5" spans="1:27" ht="6" customHeight="1">
      <c r="B5" s="130"/>
      <c r="C5" s="130"/>
      <c r="D5" s="90"/>
      <c r="E5" s="91"/>
      <c r="F5" s="90"/>
      <c r="G5" s="90"/>
      <c r="H5" s="90"/>
      <c r="I5" s="89"/>
      <c r="J5" s="89"/>
      <c r="K5" s="89"/>
      <c r="L5" s="89"/>
      <c r="M5" s="89"/>
      <c r="N5" s="89"/>
      <c r="O5" s="89"/>
      <c r="P5" s="90"/>
      <c r="Q5" s="90"/>
      <c r="R5" s="90"/>
      <c r="S5" s="90"/>
      <c r="T5" s="90"/>
      <c r="U5" s="90"/>
      <c r="V5" s="90"/>
    </row>
    <row r="6" spans="1:27" ht="27" customHeight="1">
      <c r="A6" s="297"/>
      <c r="B6" s="326" t="s">
        <v>46</v>
      </c>
      <c r="C6" s="306" t="s">
        <v>3</v>
      </c>
      <c r="D6" s="297" t="s">
        <v>4</v>
      </c>
      <c r="E6" s="297"/>
      <c r="F6" s="297"/>
      <c r="G6" s="297"/>
      <c r="H6" s="297"/>
      <c r="I6" s="320" t="s">
        <v>4</v>
      </c>
      <c r="J6" s="320"/>
      <c r="K6" s="320"/>
      <c r="L6" s="320"/>
      <c r="M6" s="320"/>
      <c r="N6" s="297" t="s">
        <v>4</v>
      </c>
      <c r="O6" s="297"/>
      <c r="P6" s="297"/>
      <c r="Q6" s="297"/>
      <c r="R6" s="297"/>
      <c r="S6" s="301" t="s">
        <v>5</v>
      </c>
    </row>
    <row r="7" spans="1:27" ht="16.5" customHeight="1">
      <c r="A7" s="297"/>
      <c r="B7" s="327"/>
      <c r="C7" s="307"/>
      <c r="D7" s="297" t="s">
        <v>7</v>
      </c>
      <c r="E7" s="297"/>
      <c r="F7" s="297"/>
      <c r="G7" s="297"/>
      <c r="H7" s="297"/>
      <c r="I7" s="320" t="s">
        <v>8</v>
      </c>
      <c r="J7" s="320"/>
      <c r="K7" s="320"/>
      <c r="L7" s="320"/>
      <c r="M7" s="320"/>
      <c r="N7" s="297" t="s">
        <v>9</v>
      </c>
      <c r="O7" s="297"/>
      <c r="P7" s="297"/>
      <c r="Q7" s="297"/>
      <c r="R7" s="297"/>
      <c r="S7" s="301"/>
    </row>
    <row r="8" spans="1:27" ht="15.75" customHeight="1">
      <c r="A8" s="297"/>
      <c r="B8" s="327"/>
      <c r="C8" s="307"/>
      <c r="D8" s="297" t="s">
        <v>11</v>
      </c>
      <c r="E8" s="297" t="s">
        <v>12</v>
      </c>
      <c r="F8" s="297"/>
      <c r="G8" s="297"/>
      <c r="H8" s="296" t="s">
        <v>13</v>
      </c>
      <c r="I8" s="320" t="s">
        <v>11</v>
      </c>
      <c r="J8" s="320" t="s">
        <v>12</v>
      </c>
      <c r="K8" s="320"/>
      <c r="L8" s="320"/>
      <c r="M8" s="331" t="s">
        <v>13</v>
      </c>
      <c r="N8" s="320" t="s">
        <v>11</v>
      </c>
      <c r="O8" s="297" t="s">
        <v>12</v>
      </c>
      <c r="P8" s="297"/>
      <c r="Q8" s="297"/>
      <c r="R8" s="326" t="s">
        <v>13</v>
      </c>
      <c r="S8" s="301"/>
    </row>
    <row r="9" spans="1:27" ht="38.25">
      <c r="A9" s="297"/>
      <c r="B9" s="328"/>
      <c r="C9" s="308"/>
      <c r="D9" s="297"/>
      <c r="E9" s="96" t="s">
        <v>14</v>
      </c>
      <c r="F9" s="96" t="s">
        <v>15</v>
      </c>
      <c r="G9" s="96" t="s">
        <v>16</v>
      </c>
      <c r="H9" s="296"/>
      <c r="I9" s="320"/>
      <c r="J9" s="131" t="s">
        <v>14</v>
      </c>
      <c r="K9" s="131" t="s">
        <v>15</v>
      </c>
      <c r="L9" s="131" t="s">
        <v>16</v>
      </c>
      <c r="M9" s="332"/>
      <c r="N9" s="320"/>
      <c r="O9" s="131" t="s">
        <v>14</v>
      </c>
      <c r="P9" s="96" t="s">
        <v>15</v>
      </c>
      <c r="Q9" s="96" t="s">
        <v>16</v>
      </c>
      <c r="R9" s="328"/>
      <c r="S9" s="301"/>
    </row>
    <row r="10" spans="1:27" ht="23.25" customHeight="1">
      <c r="A10" s="298" t="s">
        <v>17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52"/>
      <c r="U10" s="180"/>
      <c r="V10" s="242"/>
      <c r="W10" s="242"/>
      <c r="X10" s="242"/>
      <c r="Y10" s="242"/>
      <c r="Z10" s="242"/>
      <c r="AA10" s="99"/>
    </row>
    <row r="11" spans="1:27" s="186" customFormat="1" ht="20.25" customHeight="1">
      <c r="A11" s="183"/>
      <c r="B11" s="298" t="s">
        <v>33</v>
      </c>
      <c r="C11" s="299"/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299"/>
      <c r="T11" s="252"/>
      <c r="U11" s="184"/>
      <c r="V11" s="242"/>
      <c r="W11" s="242"/>
      <c r="X11" s="242"/>
      <c r="Y11" s="242"/>
      <c r="Z11" s="242"/>
      <c r="AA11" s="184"/>
    </row>
    <row r="12" spans="1:27" s="44" customFormat="1" ht="178.5">
      <c r="A12" s="38">
        <v>7</v>
      </c>
      <c r="B12" s="253" t="s">
        <v>180</v>
      </c>
      <c r="C12" s="214" t="s">
        <v>114</v>
      </c>
      <c r="D12" s="214">
        <f>E12+F12+G12+H12</f>
        <v>25026</v>
      </c>
      <c r="E12" s="214">
        <f>SUM(E14:E24)</f>
        <v>285</v>
      </c>
      <c r="F12" s="214">
        <f>SUM(F14:F24)</f>
        <v>24741</v>
      </c>
      <c r="G12" s="214"/>
      <c r="H12" s="214"/>
      <c r="I12" s="214">
        <f>J12+K12+L12+M12</f>
        <v>2319</v>
      </c>
      <c r="J12" s="214">
        <f>SUM(J14:J24)</f>
        <v>26</v>
      </c>
      <c r="K12" s="214">
        <f>SUM(K14:K24)</f>
        <v>2293</v>
      </c>
      <c r="L12" s="214"/>
      <c r="M12" s="214"/>
      <c r="N12" s="214">
        <f>O12+P12+Q12+R12</f>
        <v>0</v>
      </c>
      <c r="O12" s="214">
        <f>SUM(O14:O24)</f>
        <v>0</v>
      </c>
      <c r="P12" s="214"/>
      <c r="Q12" s="214"/>
      <c r="R12" s="214"/>
      <c r="S12" s="254">
        <f>D12+I12</f>
        <v>27345</v>
      </c>
    </row>
    <row r="13" spans="1:27" s="44" customFormat="1">
      <c r="A13" s="38"/>
      <c r="B13" s="253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54"/>
    </row>
    <row r="14" spans="1:27" s="44" customFormat="1" ht="88.5" customHeight="1">
      <c r="A14" s="16" t="s">
        <v>181</v>
      </c>
      <c r="B14" s="154" t="s">
        <v>81</v>
      </c>
      <c r="C14" s="214"/>
      <c r="D14" s="255">
        <f t="shared" ref="D14:D24" si="0">E14+F14</f>
        <v>1818</v>
      </c>
      <c r="E14" s="256">
        <v>20</v>
      </c>
      <c r="F14" s="256">
        <v>1798</v>
      </c>
      <c r="G14" s="256"/>
      <c r="H14" s="256"/>
      <c r="I14" s="257">
        <f>J14+K14</f>
        <v>500</v>
      </c>
      <c r="J14" s="257">
        <v>5</v>
      </c>
      <c r="K14" s="257">
        <v>495</v>
      </c>
      <c r="L14" s="257"/>
      <c r="M14" s="257"/>
      <c r="N14" s="257">
        <f t="shared" ref="N14:N24" si="1">O14+P14</f>
        <v>0</v>
      </c>
      <c r="O14" s="257">
        <f t="shared" ref="O14:O24" si="2">P14+Q14</f>
        <v>0</v>
      </c>
      <c r="P14" s="214"/>
      <c r="Q14" s="214"/>
      <c r="R14" s="214"/>
      <c r="S14" s="254">
        <f t="shared" ref="S14:S24" si="3">D14+I14</f>
        <v>2318</v>
      </c>
    </row>
    <row r="15" spans="1:27" s="44" customFormat="1" ht="91.5" customHeight="1">
      <c r="A15" s="16" t="s">
        <v>182</v>
      </c>
      <c r="B15" s="154" t="s">
        <v>83</v>
      </c>
      <c r="C15" s="214"/>
      <c r="D15" s="255">
        <f>E15+F15</f>
        <v>2735</v>
      </c>
      <c r="E15" s="256">
        <v>30</v>
      </c>
      <c r="F15" s="256">
        <v>2705</v>
      </c>
      <c r="G15" s="256"/>
      <c r="H15" s="256"/>
      <c r="I15" s="257">
        <f>J15+K15</f>
        <v>607</v>
      </c>
      <c r="J15" s="257">
        <v>7</v>
      </c>
      <c r="K15" s="257">
        <v>600</v>
      </c>
      <c r="L15" s="257"/>
      <c r="M15" s="257"/>
      <c r="N15" s="257">
        <f t="shared" si="1"/>
        <v>0</v>
      </c>
      <c r="O15" s="257">
        <f t="shared" si="2"/>
        <v>0</v>
      </c>
      <c r="P15" s="214"/>
      <c r="Q15" s="214"/>
      <c r="R15" s="214"/>
      <c r="S15" s="254">
        <f t="shared" si="3"/>
        <v>3342</v>
      </c>
    </row>
    <row r="16" spans="1:27" s="44" customFormat="1" ht="78" customHeight="1">
      <c r="A16" s="16" t="s">
        <v>183</v>
      </c>
      <c r="B16" s="154" t="s">
        <v>85</v>
      </c>
      <c r="C16" s="214"/>
      <c r="D16" s="255">
        <f t="shared" si="0"/>
        <v>2359</v>
      </c>
      <c r="E16" s="256">
        <v>25</v>
      </c>
      <c r="F16" s="256">
        <v>2334</v>
      </c>
      <c r="G16" s="256"/>
      <c r="H16" s="256"/>
      <c r="I16" s="257">
        <f t="shared" ref="I16:K24" si="4">J16+K16</f>
        <v>0</v>
      </c>
      <c r="J16" s="257">
        <v>0</v>
      </c>
      <c r="K16" s="257">
        <f t="shared" si="4"/>
        <v>0</v>
      </c>
      <c r="L16" s="257"/>
      <c r="M16" s="257"/>
      <c r="N16" s="257">
        <f t="shared" si="1"/>
        <v>0</v>
      </c>
      <c r="O16" s="257">
        <f t="shared" si="2"/>
        <v>0</v>
      </c>
      <c r="P16" s="214"/>
      <c r="Q16" s="214"/>
      <c r="R16" s="214"/>
      <c r="S16" s="254">
        <f t="shared" si="3"/>
        <v>2359</v>
      </c>
    </row>
    <row r="17" spans="1:30" s="44" customFormat="1" ht="81" customHeight="1">
      <c r="A17" s="16" t="s">
        <v>184</v>
      </c>
      <c r="B17" s="154" t="s">
        <v>87</v>
      </c>
      <c r="C17" s="214"/>
      <c r="D17" s="255">
        <f t="shared" si="0"/>
        <v>5200</v>
      </c>
      <c r="E17" s="256">
        <v>60</v>
      </c>
      <c r="F17" s="256">
        <v>5140</v>
      </c>
      <c r="G17" s="256"/>
      <c r="H17" s="256"/>
      <c r="I17" s="257">
        <f t="shared" si="4"/>
        <v>605</v>
      </c>
      <c r="J17" s="257">
        <v>7</v>
      </c>
      <c r="K17" s="257">
        <v>598</v>
      </c>
      <c r="L17" s="257"/>
      <c r="M17" s="257"/>
      <c r="N17" s="257">
        <f t="shared" si="1"/>
        <v>0</v>
      </c>
      <c r="O17" s="257">
        <f t="shared" si="2"/>
        <v>0</v>
      </c>
      <c r="P17" s="214"/>
      <c r="Q17" s="214"/>
      <c r="R17" s="214"/>
      <c r="S17" s="254">
        <f t="shared" si="3"/>
        <v>5805</v>
      </c>
    </row>
    <row r="18" spans="1:30" s="44" customFormat="1" ht="89.25" customHeight="1">
      <c r="A18" s="16" t="s">
        <v>185</v>
      </c>
      <c r="B18" s="264" t="s">
        <v>89</v>
      </c>
      <c r="C18" s="214"/>
      <c r="D18" s="255">
        <f>E18+F18</f>
        <v>2179</v>
      </c>
      <c r="E18" s="256">
        <v>32</v>
      </c>
      <c r="F18" s="256">
        <v>2147</v>
      </c>
      <c r="G18" s="256"/>
      <c r="H18" s="256"/>
      <c r="I18" s="257">
        <f t="shared" si="4"/>
        <v>0</v>
      </c>
      <c r="J18" s="257">
        <v>0</v>
      </c>
      <c r="K18" s="257">
        <f t="shared" si="4"/>
        <v>0</v>
      </c>
      <c r="L18" s="257"/>
      <c r="M18" s="257"/>
      <c r="N18" s="257">
        <f t="shared" si="1"/>
        <v>0</v>
      </c>
      <c r="O18" s="257">
        <f t="shared" si="2"/>
        <v>0</v>
      </c>
      <c r="P18" s="214"/>
      <c r="Q18" s="214"/>
      <c r="R18" s="214"/>
      <c r="S18" s="254">
        <f t="shared" si="3"/>
        <v>2179</v>
      </c>
    </row>
    <row r="19" spans="1:30" s="44" customFormat="1" ht="92.25" customHeight="1">
      <c r="A19" s="16" t="s">
        <v>186</v>
      </c>
      <c r="B19" s="154" t="s">
        <v>91</v>
      </c>
      <c r="C19" s="214"/>
      <c r="D19" s="255">
        <f>E19+F19</f>
        <v>1132</v>
      </c>
      <c r="E19" s="256">
        <v>12</v>
      </c>
      <c r="F19" s="256">
        <v>1120</v>
      </c>
      <c r="G19" s="256"/>
      <c r="H19" s="256"/>
      <c r="I19" s="257">
        <f t="shared" si="4"/>
        <v>0</v>
      </c>
      <c r="J19" s="257">
        <v>0</v>
      </c>
      <c r="K19" s="257">
        <f t="shared" si="4"/>
        <v>0</v>
      </c>
      <c r="L19" s="257"/>
      <c r="M19" s="257"/>
      <c r="N19" s="257">
        <f t="shared" si="1"/>
        <v>0</v>
      </c>
      <c r="O19" s="257">
        <f t="shared" si="2"/>
        <v>0</v>
      </c>
      <c r="P19" s="214"/>
      <c r="Q19" s="214"/>
      <c r="R19" s="214"/>
      <c r="S19" s="254">
        <f t="shared" si="3"/>
        <v>1132</v>
      </c>
    </row>
    <row r="20" spans="1:30" s="44" customFormat="1" ht="89.25">
      <c r="A20" s="16" t="s">
        <v>187</v>
      </c>
      <c r="B20" s="154" t="s">
        <v>93</v>
      </c>
      <c r="C20" s="214"/>
      <c r="D20" s="255">
        <f t="shared" si="0"/>
        <v>1919</v>
      </c>
      <c r="E20" s="256">
        <v>21</v>
      </c>
      <c r="F20" s="256">
        <v>1898</v>
      </c>
      <c r="G20" s="256"/>
      <c r="H20" s="256"/>
      <c r="I20" s="257">
        <f t="shared" si="4"/>
        <v>0</v>
      </c>
      <c r="J20" s="257">
        <v>0</v>
      </c>
      <c r="K20" s="257">
        <f t="shared" si="4"/>
        <v>0</v>
      </c>
      <c r="L20" s="257"/>
      <c r="M20" s="257"/>
      <c r="N20" s="257">
        <f t="shared" si="1"/>
        <v>0</v>
      </c>
      <c r="O20" s="257">
        <f t="shared" si="2"/>
        <v>0</v>
      </c>
      <c r="P20" s="214"/>
      <c r="Q20" s="214"/>
      <c r="R20" s="214"/>
      <c r="S20" s="254">
        <f t="shared" si="3"/>
        <v>1919</v>
      </c>
    </row>
    <row r="21" spans="1:30" s="44" customFormat="1" ht="89.25">
      <c r="A21" s="16" t="s">
        <v>188</v>
      </c>
      <c r="B21" s="154" t="s">
        <v>95</v>
      </c>
      <c r="C21" s="214"/>
      <c r="D21" s="255">
        <f>E21+F21</f>
        <v>2110</v>
      </c>
      <c r="E21" s="256">
        <v>25</v>
      </c>
      <c r="F21" s="256">
        <v>2085</v>
      </c>
      <c r="G21" s="256"/>
      <c r="H21" s="256"/>
      <c r="I21" s="257">
        <f t="shared" si="4"/>
        <v>0</v>
      </c>
      <c r="J21" s="257">
        <v>0</v>
      </c>
      <c r="K21" s="257">
        <f t="shared" si="4"/>
        <v>0</v>
      </c>
      <c r="L21" s="257"/>
      <c r="M21" s="257"/>
      <c r="N21" s="257">
        <f t="shared" si="1"/>
        <v>0</v>
      </c>
      <c r="O21" s="257">
        <f t="shared" si="2"/>
        <v>0</v>
      </c>
      <c r="P21" s="214"/>
      <c r="Q21" s="214"/>
      <c r="R21" s="214"/>
      <c r="S21" s="254">
        <f t="shared" si="3"/>
        <v>2110</v>
      </c>
    </row>
    <row r="22" spans="1:30" s="44" customFormat="1" ht="102">
      <c r="A22" s="16" t="s">
        <v>189</v>
      </c>
      <c r="B22" s="154" t="s">
        <v>97</v>
      </c>
      <c r="C22" s="214"/>
      <c r="D22" s="255">
        <f t="shared" si="0"/>
        <v>3046</v>
      </c>
      <c r="E22" s="256">
        <v>32</v>
      </c>
      <c r="F22" s="256">
        <v>3014</v>
      </c>
      <c r="G22" s="256"/>
      <c r="H22" s="256"/>
      <c r="I22" s="257">
        <f t="shared" si="4"/>
        <v>0</v>
      </c>
      <c r="J22" s="257">
        <v>0</v>
      </c>
      <c r="K22" s="257">
        <f t="shared" si="4"/>
        <v>0</v>
      </c>
      <c r="L22" s="257"/>
      <c r="M22" s="257"/>
      <c r="N22" s="257">
        <f t="shared" si="1"/>
        <v>0</v>
      </c>
      <c r="O22" s="257">
        <f t="shared" si="2"/>
        <v>0</v>
      </c>
      <c r="P22" s="214"/>
      <c r="Q22" s="214"/>
      <c r="R22" s="214"/>
      <c r="S22" s="254">
        <f t="shared" si="3"/>
        <v>3046</v>
      </c>
    </row>
    <row r="23" spans="1:30" s="44" customFormat="1" ht="89.25">
      <c r="A23" s="258" t="s">
        <v>190</v>
      </c>
      <c r="B23" s="154" t="s">
        <v>99</v>
      </c>
      <c r="C23" s="214"/>
      <c r="D23" s="255">
        <f t="shared" si="0"/>
        <v>1754</v>
      </c>
      <c r="E23" s="259">
        <v>20</v>
      </c>
      <c r="F23" s="260">
        <v>1734</v>
      </c>
      <c r="G23" s="261"/>
      <c r="H23" s="262"/>
      <c r="I23" s="257">
        <f t="shared" si="4"/>
        <v>607</v>
      </c>
      <c r="J23" s="257">
        <v>7</v>
      </c>
      <c r="K23" s="257">
        <v>600</v>
      </c>
      <c r="L23" s="257"/>
      <c r="M23" s="257"/>
      <c r="N23" s="257">
        <f t="shared" si="1"/>
        <v>0</v>
      </c>
      <c r="O23" s="257">
        <f t="shared" si="2"/>
        <v>0</v>
      </c>
      <c r="P23" s="214"/>
      <c r="Q23" s="214"/>
      <c r="R23" s="214"/>
      <c r="S23" s="254">
        <f t="shared" si="3"/>
        <v>2361</v>
      </c>
    </row>
    <row r="24" spans="1:30" s="44" customFormat="1" ht="127.5">
      <c r="A24" s="16" t="s">
        <v>191</v>
      </c>
      <c r="B24" s="154" t="s">
        <v>192</v>
      </c>
      <c r="C24" s="214"/>
      <c r="D24" s="255">
        <f t="shared" si="0"/>
        <v>774</v>
      </c>
      <c r="E24" s="256">
        <v>8</v>
      </c>
      <c r="F24" s="256">
        <v>766</v>
      </c>
      <c r="G24" s="256"/>
      <c r="H24" s="256"/>
      <c r="I24" s="257">
        <f t="shared" si="4"/>
        <v>0</v>
      </c>
      <c r="J24" s="257">
        <f>K24+L24</f>
        <v>0</v>
      </c>
      <c r="K24" s="257">
        <f>L24+M24</f>
        <v>0</v>
      </c>
      <c r="L24" s="257"/>
      <c r="M24" s="257"/>
      <c r="N24" s="257">
        <f t="shared" si="1"/>
        <v>0</v>
      </c>
      <c r="O24" s="257">
        <f t="shared" si="2"/>
        <v>0</v>
      </c>
      <c r="P24" s="214"/>
      <c r="Q24" s="214"/>
      <c r="R24" s="214"/>
      <c r="S24" s="254">
        <f t="shared" si="3"/>
        <v>774</v>
      </c>
    </row>
    <row r="27" spans="1:30" s="44" customFormat="1" ht="15.75">
      <c r="B27" s="116" t="s">
        <v>42</v>
      </c>
      <c r="I27" s="263"/>
      <c r="J27" s="263"/>
      <c r="K27" s="263"/>
      <c r="L27" s="263"/>
      <c r="M27" s="263"/>
      <c r="N27" s="263"/>
      <c r="O27" s="263"/>
      <c r="P27" s="116" t="s">
        <v>218</v>
      </c>
    </row>
    <row r="28" spans="1:30">
      <c r="B28" s="86"/>
      <c r="D28" s="118"/>
      <c r="E28" s="91"/>
      <c r="F28" s="90"/>
      <c r="G28" s="90"/>
      <c r="H28" s="90"/>
      <c r="I28" s="89"/>
      <c r="J28" s="88"/>
      <c r="K28" s="89"/>
      <c r="L28" s="89"/>
      <c r="M28" s="89"/>
      <c r="N28" s="89"/>
      <c r="O28" s="89"/>
      <c r="P28" s="90"/>
      <c r="Q28" s="90"/>
      <c r="R28" s="90"/>
      <c r="S28" s="90"/>
      <c r="T28" s="90"/>
      <c r="U28" s="90"/>
      <c r="V28" s="90"/>
      <c r="W28" s="90"/>
      <c r="X28" s="91"/>
      <c r="Y28" s="90"/>
      <c r="Z28" s="90"/>
      <c r="AA28" s="90"/>
      <c r="AB28" s="90"/>
      <c r="AC28" s="44"/>
      <c r="AD28" s="90"/>
    </row>
    <row r="29" spans="1:30" ht="60.75" customHeight="1">
      <c r="B29" s="177" t="s">
        <v>43</v>
      </c>
      <c r="D29" s="118"/>
      <c r="E29" s="91"/>
      <c r="F29" s="90"/>
      <c r="G29" s="90"/>
      <c r="H29" s="90"/>
      <c r="I29" s="89"/>
      <c r="J29" s="88"/>
      <c r="K29" s="89"/>
      <c r="L29" s="89"/>
      <c r="M29" s="89"/>
      <c r="N29" s="89"/>
      <c r="O29" s="89"/>
      <c r="P29" s="90"/>
      <c r="Q29" s="90"/>
      <c r="R29" s="90"/>
      <c r="S29" s="90"/>
      <c r="T29" s="90"/>
      <c r="U29" s="90"/>
      <c r="V29" s="90"/>
      <c r="W29" s="90"/>
      <c r="X29" s="91"/>
      <c r="Y29" s="90"/>
      <c r="Z29" s="90"/>
      <c r="AA29" s="90"/>
      <c r="AB29" s="90"/>
      <c r="AC29" s="44"/>
      <c r="AD29" s="90"/>
    </row>
    <row r="30" spans="1:30">
      <c r="B30" s="86"/>
      <c r="D30" s="90"/>
      <c r="E30" s="90"/>
      <c r="F30" s="90"/>
      <c r="G30" s="90"/>
      <c r="H30" s="90"/>
      <c r="I30" s="89"/>
      <c r="J30" s="89"/>
      <c r="K30" s="89"/>
      <c r="L30" s="89"/>
      <c r="M30" s="89"/>
      <c r="N30" s="89"/>
      <c r="O30" s="89"/>
      <c r="P30" s="90"/>
      <c r="Q30" s="90"/>
      <c r="R30" s="90"/>
      <c r="S30" s="90"/>
    </row>
    <row r="31" spans="1:30">
      <c r="B31" s="86"/>
      <c r="D31" s="90"/>
      <c r="E31" s="90"/>
      <c r="F31" s="90"/>
      <c r="G31" s="90"/>
      <c r="H31" s="90"/>
      <c r="I31" s="89"/>
      <c r="J31" s="89"/>
      <c r="K31" s="89"/>
      <c r="L31" s="89"/>
      <c r="M31" s="89"/>
      <c r="N31" s="89"/>
      <c r="O31" s="89"/>
      <c r="P31" s="90"/>
      <c r="Q31" s="90"/>
      <c r="R31" s="90"/>
      <c r="S31" s="90"/>
    </row>
    <row r="32" spans="1:30">
      <c r="B32" s="86"/>
      <c r="D32" s="90"/>
      <c r="E32" s="90"/>
      <c r="F32" s="90"/>
      <c r="G32" s="90"/>
      <c r="H32" s="90"/>
      <c r="I32" s="89"/>
      <c r="J32" s="89"/>
      <c r="K32" s="89"/>
      <c r="L32" s="89"/>
      <c r="M32" s="89"/>
      <c r="N32" s="89"/>
      <c r="O32" s="89"/>
      <c r="P32" s="90"/>
      <c r="Q32" s="90"/>
      <c r="R32" s="90"/>
      <c r="S32" s="90"/>
    </row>
    <row r="33" spans="2:19">
      <c r="B33" s="86"/>
      <c r="D33" s="90"/>
      <c r="E33" s="90"/>
      <c r="F33" s="90"/>
      <c r="G33" s="90"/>
      <c r="H33" s="90"/>
      <c r="I33" s="89"/>
      <c r="J33" s="89"/>
      <c r="K33" s="89"/>
      <c r="L33" s="89"/>
      <c r="M33" s="89"/>
      <c r="N33" s="89"/>
      <c r="O33" s="89"/>
      <c r="P33" s="90"/>
      <c r="Q33" s="90"/>
      <c r="R33" s="90"/>
      <c r="S33" s="90"/>
    </row>
    <row r="34" spans="2:19">
      <c r="B34" s="86"/>
      <c r="D34" s="90"/>
      <c r="E34" s="90"/>
      <c r="F34" s="90"/>
      <c r="G34" s="90"/>
      <c r="H34" s="90"/>
      <c r="I34" s="89"/>
      <c r="J34" s="89"/>
      <c r="K34" s="89"/>
      <c r="L34" s="89"/>
      <c r="M34" s="89"/>
      <c r="N34" s="89"/>
      <c r="O34" s="89"/>
      <c r="P34" s="90"/>
      <c r="Q34" s="90"/>
      <c r="R34" s="90"/>
      <c r="S34" s="90"/>
    </row>
  </sheetData>
  <mergeCells count="24">
    <mergeCell ref="B1:C1"/>
    <mergeCell ref="O2:S3"/>
    <mergeCell ref="A4:S4"/>
    <mergeCell ref="A6:A9"/>
    <mergeCell ref="B6:B9"/>
    <mergeCell ref="C6:C9"/>
    <mergeCell ref="D6:H6"/>
    <mergeCell ref="I6:M6"/>
    <mergeCell ref="N6:R6"/>
    <mergeCell ref="S6:S9"/>
    <mergeCell ref="B11:S11"/>
    <mergeCell ref="D7:H7"/>
    <mergeCell ref="I7:M7"/>
    <mergeCell ref="N7:R7"/>
    <mergeCell ref="D8:D9"/>
    <mergeCell ref="E8:G8"/>
    <mergeCell ref="H8:H9"/>
    <mergeCell ref="I8:I9"/>
    <mergeCell ref="J8:L8"/>
    <mergeCell ref="M8:M9"/>
    <mergeCell ref="N8:N9"/>
    <mergeCell ref="O8:Q8"/>
    <mergeCell ref="R8:R9"/>
    <mergeCell ref="A10:S10"/>
  </mergeCells>
  <phoneticPr fontId="22" type="noConversion"/>
  <pageMargins left="0.2" right="0.19" top="0.32" bottom="0.31" header="0.19" footer="0.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МЕРОПРИЯТИЯ</vt:lpstr>
      <vt:lpstr>Приложение 2</vt:lpstr>
      <vt:lpstr>Прилож3</vt:lpstr>
      <vt:lpstr>приложение 4</vt:lpstr>
      <vt:lpstr>Приложение5</vt:lpstr>
      <vt:lpstr>Приложение6</vt:lpstr>
      <vt:lpstr>приложение7</vt:lpstr>
      <vt:lpstr>Приложение8</vt:lpstr>
      <vt:lpstr>МЕРОПРИЯТИЯ!Заголовки_для_печати</vt:lpstr>
    </vt:vector>
  </TitlesOfParts>
  <Company>мэрия городского округа 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work</cp:lastModifiedBy>
  <cp:lastPrinted>2012-03-22T11:29:12Z</cp:lastPrinted>
  <dcterms:created xsi:type="dcterms:W3CDTF">2011-12-21T12:11:10Z</dcterms:created>
  <dcterms:modified xsi:type="dcterms:W3CDTF">2012-03-27T05:26:21Z</dcterms:modified>
</cp:coreProperties>
</file>